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<sst xmlns="http://schemas.openxmlformats.org/spreadsheetml/2006/main" count="512" uniqueCount="125">
  <si>
    <t>Cennik pakietów badań laboratoryjnych SPZOZ WSS nr 3 w Rybniku</t>
  </si>
  <si>
    <t>PANEL OGÓLNY</t>
  </si>
  <si>
    <t>Nazwa badania</t>
  </si>
  <si>
    <t>Cena pakietu</t>
  </si>
  <si>
    <t>Morfologia krwi</t>
  </si>
  <si>
    <t>OB</t>
  </si>
  <si>
    <t>Mocz – badanie ogólne</t>
  </si>
  <si>
    <t>Elektrolity</t>
  </si>
  <si>
    <t>Lipidogram</t>
  </si>
  <si>
    <t>Glukoza</t>
  </si>
  <si>
    <t>Kwas moczowy</t>
  </si>
  <si>
    <t xml:space="preserve">Kreatynina </t>
  </si>
  <si>
    <t>CRP</t>
  </si>
  <si>
    <t>ALT</t>
  </si>
  <si>
    <t>AST</t>
  </si>
  <si>
    <t>PANEL TARCZYCOWY</t>
  </si>
  <si>
    <t>TSH</t>
  </si>
  <si>
    <t>FT3</t>
  </si>
  <si>
    <t>FT4</t>
  </si>
  <si>
    <t>A-TPO</t>
  </si>
  <si>
    <t>A-TG</t>
  </si>
  <si>
    <t>PANEL CUKRZYCOWY</t>
  </si>
  <si>
    <t>HBA1C</t>
  </si>
  <si>
    <t>Insulina</t>
  </si>
  <si>
    <t>C-peptyd</t>
  </si>
  <si>
    <t>Mocz-badanie ogólne</t>
  </si>
  <si>
    <t>ACR (wskaźnik albuminy/kreatyniny w moczu)</t>
  </si>
  <si>
    <t>PANEM METABOLICZNY</t>
  </si>
  <si>
    <t>Kreatynina</t>
  </si>
  <si>
    <t>Mocznik</t>
  </si>
  <si>
    <t>Białko całkowite</t>
  </si>
  <si>
    <t>Albumina</t>
  </si>
  <si>
    <t>Bilirubina całkowita</t>
  </si>
  <si>
    <t>Magnez</t>
  </si>
  <si>
    <t>Wapń</t>
  </si>
  <si>
    <t>Żelazo</t>
  </si>
  <si>
    <t>ALAT</t>
  </si>
  <si>
    <t>AspAT</t>
  </si>
  <si>
    <t>PANEL MIAŻDŻYCOWY</t>
  </si>
  <si>
    <t>PANEL REUMATYCZNY PODSTAWOWY</t>
  </si>
  <si>
    <t>RF</t>
  </si>
  <si>
    <t>PANEL REUMATYCZNY ROZSZERZONY</t>
  </si>
  <si>
    <t>Przeciwciała p/jądrowe (ANA)</t>
  </si>
  <si>
    <t xml:space="preserve">Borelioza - przeciwciała w klasie IgM </t>
  </si>
  <si>
    <t xml:space="preserve">Borelioza - przeciwciała w klasie IgG </t>
  </si>
  <si>
    <r>
      <rPr>
        <u val="single"/>
        <sz val="12"/>
        <color indexed="10"/>
        <rFont val="Calibri"/>
        <family val="2"/>
      </rPr>
      <t xml:space="preserve">PANEL SERCOWY  </t>
    </r>
    <r>
      <rPr>
        <sz val="12"/>
        <color indexed="10"/>
        <rFont val="Calibri"/>
        <family val="2"/>
      </rPr>
      <t xml:space="preserve">                                                                                                 </t>
    </r>
  </si>
  <si>
    <t>Kinaza kreatynowa CK</t>
  </si>
  <si>
    <t xml:space="preserve">Elektrolity </t>
  </si>
  <si>
    <t>Troponina I</t>
  </si>
  <si>
    <t>LDH</t>
  </si>
  <si>
    <t>NT pro-BNP</t>
  </si>
  <si>
    <t>PANEL NIEDOKRWISTOŚCI NIEDOBOROWYCH</t>
  </si>
  <si>
    <t>Morfologia z retikulocytami</t>
  </si>
  <si>
    <t>Witamina B12</t>
  </si>
  <si>
    <t>Ferrytyna</t>
  </si>
  <si>
    <t>Transferryna</t>
  </si>
  <si>
    <t>TIBC</t>
  </si>
  <si>
    <t>PANEL NERKOWY</t>
  </si>
  <si>
    <t>Potas</t>
  </si>
  <si>
    <t>Sód</t>
  </si>
  <si>
    <t>PANEL TRZUSTKOWY</t>
  </si>
  <si>
    <t>Amylaza w surowicy</t>
  </si>
  <si>
    <t>Amylaza w moczu</t>
  </si>
  <si>
    <t>Ca 19-9</t>
  </si>
  <si>
    <t>PANEL WĄTROBOWY</t>
  </si>
  <si>
    <t>GGTP</t>
  </si>
  <si>
    <t>Fosfataza alkaliczna</t>
  </si>
  <si>
    <t>PANEL WĄTROBOWY ROZSZERZONY</t>
  </si>
  <si>
    <t>CEA- antygen rakowo-płodowy</t>
  </si>
  <si>
    <t>AFP (alfafetoproteina)</t>
  </si>
  <si>
    <t>HBS antygen</t>
  </si>
  <si>
    <t>Przeciwciała anty-HCV</t>
  </si>
  <si>
    <t>PANEL DYSKOMFORTU BRZUSZNEGO</t>
  </si>
  <si>
    <t>Morfologia</t>
  </si>
  <si>
    <t>Mocz- badanie ogólne</t>
  </si>
  <si>
    <t>CRP – białko ostrej fazy</t>
  </si>
  <si>
    <t xml:space="preserve">Helicobacter pylori– jakościowe ozn. przeciwciał w surowicy </t>
  </si>
  <si>
    <t>Kał na krew utajoną</t>
  </si>
  <si>
    <t>Kał na pasożyty</t>
  </si>
  <si>
    <t>PANEL INFEKCJI WIRUSOWYCH PRZEWODU POKARMOWEGO</t>
  </si>
  <si>
    <t>Kał w kierunku rotawirusów i adenowirusów</t>
  </si>
  <si>
    <t>Kał w kierunku norowirusów</t>
  </si>
  <si>
    <t>Kał w kierunku Clostridium difficile</t>
  </si>
  <si>
    <t>PANEL DLA PLANUJĄCYCH CIĄŻE</t>
  </si>
  <si>
    <t>Odczyn kiłowy RPR</t>
  </si>
  <si>
    <t xml:space="preserve">Toksoplazmoza - przeciwciała w klasie IgM </t>
  </si>
  <si>
    <t xml:space="preserve">Toksoplazmoza - przeciwciała w klasie IgG </t>
  </si>
  <si>
    <t xml:space="preserve">Cytomegalia - przeciwciała w klasie IgM </t>
  </si>
  <si>
    <t>Cytomegalia - przeciwciała w klasie IgG</t>
  </si>
  <si>
    <t>Grupa krwi i Rh z oznaczeniem przeciwciał odpornościowych</t>
  </si>
  <si>
    <t>PANEL CIĄŻOWY</t>
  </si>
  <si>
    <t>HIV</t>
  </si>
  <si>
    <t>PANEL MAŁEGO DZIECKA</t>
  </si>
  <si>
    <t>ASO</t>
  </si>
  <si>
    <t>Fosfor</t>
  </si>
  <si>
    <t>IgE całkowite</t>
  </si>
  <si>
    <t>Witamina D</t>
  </si>
  <si>
    <t xml:space="preserve">PANEL KOBIETA </t>
  </si>
  <si>
    <t>CA-125</t>
  </si>
  <si>
    <t>CA-15.3</t>
  </si>
  <si>
    <t xml:space="preserve">PANEL MĘŻCZYZNA </t>
  </si>
  <si>
    <t>PSA</t>
  </si>
  <si>
    <t>fPSA</t>
  </si>
  <si>
    <t xml:space="preserve">CRP </t>
  </si>
  <si>
    <t>Cennik obowiązuje od 01.01.2024 r.</t>
  </si>
  <si>
    <t>cena z cennika</t>
  </si>
  <si>
    <t>cena z cennika +10%</t>
  </si>
  <si>
    <t>cena po wzroście 10% zmniejszona o 20%</t>
  </si>
  <si>
    <t>cena pakietu</t>
  </si>
  <si>
    <t>Cena z wyceny</t>
  </si>
  <si>
    <t>Racibórz (szpital)</t>
  </si>
  <si>
    <t>Sosnowiec</t>
  </si>
  <si>
    <t>Megrez</t>
  </si>
  <si>
    <t>sód, potas,chlorki</t>
  </si>
  <si>
    <t>cholesterol LDL,HDL,TG</t>
  </si>
  <si>
    <t>Razem</t>
  </si>
  <si>
    <t>micro</t>
  </si>
  <si>
    <r>
      <rPr>
        <b/>
        <u val="single"/>
        <sz val="12"/>
        <color indexed="10"/>
        <rFont val="Calibri"/>
        <family val="2"/>
      </rPr>
      <t xml:space="preserve">PANEL SERCOWY  </t>
    </r>
    <r>
      <rPr>
        <b/>
        <sz val="12"/>
        <color indexed="10"/>
        <rFont val="Calibri"/>
        <family val="2"/>
      </rPr>
      <t xml:space="preserve">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</si>
  <si>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>r</t>
    </r>
    <r>
      <rPr>
        <b/>
        <sz val="12"/>
        <color indexed="8"/>
        <rFont val="Calibri"/>
        <family val="2"/>
      </rPr>
      <t>zeciwciała anty-HCV</t>
    </r>
  </si>
  <si>
    <r>
      <rPr>
        <b/>
        <sz val="12"/>
        <color indexed="8"/>
        <rFont val="Calibri"/>
        <family val="2"/>
      </rPr>
      <t>Heli</t>
    </r>
    <r>
      <rPr>
        <sz val="12"/>
        <color indexed="8"/>
        <rFont val="Calibri"/>
        <family val="2"/>
      </rPr>
      <t>cobacter pylori</t>
    </r>
    <r>
      <rPr>
        <b/>
        <sz val="12"/>
        <color indexed="8"/>
        <rFont val="Calibri"/>
        <family val="2"/>
      </rPr>
      <t xml:space="preserve">– jakościowe ozn. przeciwciał w surowicy </t>
    </r>
  </si>
  <si>
    <r>
      <rPr>
        <sz val="12"/>
        <color indexed="8"/>
        <rFont val="Calibri"/>
        <family val="2"/>
      </rPr>
      <t>Toksoplazmoza</t>
    </r>
    <r>
      <rPr>
        <b/>
        <sz val="12"/>
        <color indexed="8"/>
        <rFont val="Calibri"/>
        <family val="2"/>
      </rPr>
      <t xml:space="preserve"> - przeciwciała w klasie IgM </t>
    </r>
  </si>
  <si>
    <r>
      <rPr>
        <sz val="12"/>
        <color indexed="8"/>
        <rFont val="Calibri"/>
        <family val="2"/>
      </rPr>
      <t xml:space="preserve">Toksoplazmoza </t>
    </r>
    <r>
      <rPr>
        <b/>
        <sz val="12"/>
        <color indexed="8"/>
        <rFont val="Calibri"/>
        <family val="2"/>
      </rPr>
      <t xml:space="preserve">- przeciwciała w klasie IgG </t>
    </r>
  </si>
  <si>
    <r>
      <rPr>
        <sz val="12"/>
        <color indexed="8"/>
        <rFont val="Calibri"/>
        <family val="2"/>
      </rPr>
      <t>Cytomegalia</t>
    </r>
    <r>
      <rPr>
        <b/>
        <sz val="12"/>
        <color indexed="8"/>
        <rFont val="Calibri"/>
        <family val="2"/>
      </rPr>
      <t xml:space="preserve"> - przeciwciała w klasie IgM </t>
    </r>
  </si>
  <si>
    <r>
      <rPr>
        <sz val="12"/>
        <color indexed="8"/>
        <rFont val="Calibri"/>
        <family val="2"/>
      </rPr>
      <t xml:space="preserve">Cytomegalia </t>
    </r>
    <r>
      <rPr>
        <b/>
        <sz val="12"/>
        <color indexed="8"/>
        <rFont val="Calibri"/>
        <family val="2"/>
      </rPr>
      <t>- przeciwciała w klasie IgG</t>
    </r>
  </si>
  <si>
    <r>
      <rPr>
        <sz val="12"/>
        <color indexed="8"/>
        <rFont val="Calibri"/>
        <family val="2"/>
      </rPr>
      <t>Pr</t>
    </r>
    <r>
      <rPr>
        <b/>
        <sz val="12"/>
        <color indexed="8"/>
        <rFont val="Calibri"/>
        <family val="2"/>
      </rPr>
      <t>zeciwciała anty-HCV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</si>
</sst>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16"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0"/>
      <name val="Calibri"/>
      <family val="2"/>
    </font>
    <font>
      <b/>
      <u val="single"/>
      <sz val="12"/>
      <name val="Calibri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23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5" fillId="0" borderId="2" xfId="0" applyFont="1" applyFill="1" applyBorder="1" applyAlignment="1">
      <alignment/>
    </xf>
    <xf numFmtId="165" fontId="0" fillId="0" borderId="0" xfId="0" applyNumberFormat="1" applyBorder="1" applyAlignment="1">
      <alignment horizontal="right"/>
    </xf>
    <xf numFmtId="164" fontId="6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7" fillId="0" borderId="1" xfId="0" applyFont="1" applyBorder="1" applyAlignment="1">
      <alignment/>
    </xf>
    <xf numFmtId="164" fontId="5" fillId="0" borderId="2" xfId="0" applyFont="1" applyBorder="1" applyAlignment="1">
      <alignment horizontal="justify"/>
    </xf>
    <xf numFmtId="165" fontId="0" fillId="0" borderId="0" xfId="0" applyNumberFormat="1" applyFill="1" applyBorder="1" applyAlignment="1">
      <alignment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2" fillId="0" borderId="0" xfId="0" applyFont="1" applyAlignment="1">
      <alignment horizontal="justify"/>
    </xf>
    <xf numFmtId="164" fontId="5" fillId="0" borderId="1" xfId="0" applyFont="1" applyBorder="1" applyAlignment="1">
      <alignment horizontal="justify"/>
    </xf>
    <xf numFmtId="165" fontId="4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/>
    </xf>
    <xf numFmtId="164" fontId="6" fillId="0" borderId="0" xfId="0" applyFont="1" applyAlignment="1">
      <alignment horizontal="justify"/>
    </xf>
    <xf numFmtId="164" fontId="9" fillId="0" borderId="0" xfId="0" applyFont="1" applyAlignment="1">
      <alignment/>
    </xf>
    <xf numFmtId="165" fontId="0" fillId="0" borderId="0" xfId="20" applyNumberFormat="1" applyFont="1" applyBorder="1" applyAlignment="1">
      <alignment horizontal="right" vertical="center" wrapText="1"/>
      <protection/>
    </xf>
    <xf numFmtId="164" fontId="0" fillId="0" borderId="0" xfId="21" applyFont="1" applyFill="1" applyBorder="1">
      <alignment/>
      <protection/>
    </xf>
    <xf numFmtId="164" fontId="10" fillId="0" borderId="0" xfId="0" applyFont="1" applyAlignment="1">
      <alignment horizontal="justify"/>
    </xf>
    <xf numFmtId="165" fontId="0" fillId="0" borderId="1" xfId="0" applyNumberFormat="1" applyFont="1" applyBorder="1" applyAlignment="1">
      <alignment vertical="center" wrapText="1"/>
    </xf>
    <xf numFmtId="164" fontId="11" fillId="0" borderId="0" xfId="0" applyFont="1" applyAlignment="1">
      <alignment/>
    </xf>
    <xf numFmtId="164" fontId="12" fillId="0" borderId="2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12" fillId="0" borderId="2" xfId="0" applyFont="1" applyFill="1" applyBorder="1" applyAlignment="1">
      <alignment/>
    </xf>
    <xf numFmtId="165" fontId="0" fillId="0" borderId="1" xfId="0" applyNumberFormat="1" applyBorder="1" applyAlignment="1">
      <alignment horizontal="right"/>
    </xf>
    <xf numFmtId="164" fontId="13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14" fillId="0" borderId="1" xfId="0" applyFont="1" applyBorder="1" applyAlignment="1">
      <alignment/>
    </xf>
    <xf numFmtId="164" fontId="12" fillId="0" borderId="2" xfId="0" applyFont="1" applyBorder="1" applyAlignment="1">
      <alignment horizontal="justify"/>
    </xf>
    <xf numFmtId="165" fontId="0" fillId="3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13" fillId="0" borderId="2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13" fillId="0" borderId="0" xfId="0" applyFont="1" applyBorder="1" applyAlignment="1">
      <alignment/>
    </xf>
    <xf numFmtId="164" fontId="12" fillId="0" borderId="1" xfId="0" applyFont="1" applyBorder="1" applyAlignment="1">
      <alignment/>
    </xf>
    <xf numFmtId="164" fontId="11" fillId="0" borderId="0" xfId="0" applyFont="1" applyAlignment="1">
      <alignment horizontal="justify"/>
    </xf>
    <xf numFmtId="164" fontId="12" fillId="0" borderId="1" xfId="0" applyFont="1" applyBorder="1" applyAlignment="1">
      <alignment horizontal="justify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12" fillId="2" borderId="1" xfId="0" applyFont="1" applyFill="1" applyBorder="1" applyAlignment="1">
      <alignment/>
    </xf>
    <xf numFmtId="165" fontId="15" fillId="0" borderId="0" xfId="0" applyNumberFormat="1" applyFont="1" applyAlignment="1">
      <alignment/>
    </xf>
    <xf numFmtId="165" fontId="0" fillId="0" borderId="1" xfId="20" applyNumberFormat="1" applyFont="1" applyBorder="1" applyAlignment="1">
      <alignment horizontal="right" vertical="center" wrapText="1"/>
      <protection/>
    </xf>
    <xf numFmtId="164" fontId="0" fillId="0" borderId="3" xfId="0" applyBorder="1" applyAlignment="1">
      <alignment/>
    </xf>
    <xf numFmtId="164" fontId="12" fillId="0" borderId="0" xfId="0" applyFont="1" applyAlignment="1">
      <alignment/>
    </xf>
    <xf numFmtId="164" fontId="1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CENNIKI 201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0"/>
  <sheetViews>
    <sheetView tabSelected="1" workbookViewId="0" topLeftCell="A242">
      <selection activeCell="C268" sqref="C268"/>
    </sheetView>
  </sheetViews>
  <sheetFormatPr defaultColWidth="9.140625" defaultRowHeight="12.75"/>
  <cols>
    <col min="1" max="1" width="71.7109375" style="1" customWidth="1"/>
    <col min="2" max="2" width="20.00390625" style="2" customWidth="1"/>
  </cols>
  <sheetData>
    <row r="1" spans="1:2" ht="15.75">
      <c r="A1" s="3" t="s">
        <v>0</v>
      </c>
      <c r="B1" s="3"/>
    </row>
    <row r="4" spans="1:3" ht="15.75">
      <c r="A4" s="4" t="s">
        <v>1</v>
      </c>
      <c r="B4" s="5"/>
      <c r="C4" s="6"/>
    </row>
    <row r="5" spans="1:3" ht="15.75">
      <c r="A5" s="7" t="s">
        <v>2</v>
      </c>
      <c r="B5" s="8" t="s">
        <v>3</v>
      </c>
      <c r="C5" s="6"/>
    </row>
    <row r="6" spans="1:3" ht="15.75">
      <c r="A6" s="9" t="s">
        <v>4</v>
      </c>
      <c r="B6" s="10">
        <v>100</v>
      </c>
      <c r="C6" s="11"/>
    </row>
    <row r="7" spans="1:3" ht="15.75">
      <c r="A7" s="9" t="s">
        <v>5</v>
      </c>
      <c r="B7" s="10"/>
      <c r="C7" s="11"/>
    </row>
    <row r="8" spans="1:3" ht="15.75">
      <c r="A8" s="9" t="s">
        <v>6</v>
      </c>
      <c r="B8" s="10"/>
      <c r="C8" s="11"/>
    </row>
    <row r="9" spans="1:3" ht="15.75">
      <c r="A9" s="12" t="s">
        <v>7</v>
      </c>
      <c r="B9" s="10"/>
      <c r="C9" s="11"/>
    </row>
    <row r="10" spans="1:3" ht="15.75">
      <c r="A10" s="12" t="s">
        <v>8</v>
      </c>
      <c r="B10" s="10"/>
      <c r="C10" s="11"/>
    </row>
    <row r="11" spans="1:3" ht="15.75">
      <c r="A11" s="9" t="s">
        <v>9</v>
      </c>
      <c r="B11" s="10"/>
      <c r="C11" s="13"/>
    </row>
    <row r="12" spans="1:3" ht="15.75">
      <c r="A12" s="9" t="s">
        <v>10</v>
      </c>
      <c r="B12" s="10"/>
      <c r="C12" s="13"/>
    </row>
    <row r="13" spans="1:3" ht="15.75">
      <c r="A13" s="9" t="s">
        <v>11</v>
      </c>
      <c r="B13" s="10"/>
      <c r="C13" s="13"/>
    </row>
    <row r="14" spans="1:3" ht="15.75">
      <c r="A14" s="9" t="s">
        <v>12</v>
      </c>
      <c r="B14" s="10"/>
      <c r="C14" s="11"/>
    </row>
    <row r="15" spans="1:3" ht="15.75">
      <c r="A15" s="9" t="s">
        <v>13</v>
      </c>
      <c r="B15" s="10"/>
      <c r="C15" s="11"/>
    </row>
    <row r="16" spans="1:3" ht="15.75">
      <c r="A16" s="9" t="s">
        <v>14</v>
      </c>
      <c r="B16" s="10"/>
      <c r="C16" s="11"/>
    </row>
    <row r="17" spans="1:3" ht="15.75">
      <c r="A17" s="14"/>
      <c r="B17" s="15"/>
      <c r="C17" s="11"/>
    </row>
    <row r="18" spans="1:3" ht="15.75">
      <c r="A18" s="4" t="s">
        <v>15</v>
      </c>
      <c r="B18" s="5"/>
      <c r="C18" s="6"/>
    </row>
    <row r="19" spans="1:3" ht="15.75">
      <c r="A19" s="7" t="s">
        <v>2</v>
      </c>
      <c r="B19" s="8" t="s">
        <v>3</v>
      </c>
      <c r="C19" s="6"/>
    </row>
    <row r="20" spans="1:3" ht="15.75">
      <c r="A20" s="16" t="s">
        <v>16</v>
      </c>
      <c r="B20" s="10">
        <v>100</v>
      </c>
      <c r="C20" s="11"/>
    </row>
    <row r="21" spans="1:3" ht="15.75">
      <c r="A21" s="16" t="s">
        <v>17</v>
      </c>
      <c r="B21" s="10"/>
      <c r="C21" s="11"/>
    </row>
    <row r="22" spans="1:3" ht="15.75">
      <c r="A22" s="16" t="s">
        <v>18</v>
      </c>
      <c r="B22" s="10"/>
      <c r="C22" s="11"/>
    </row>
    <row r="23" spans="1:3" ht="15.75">
      <c r="A23" s="16" t="s">
        <v>19</v>
      </c>
      <c r="B23" s="10"/>
      <c r="C23" s="11"/>
    </row>
    <row r="24" spans="1:3" ht="15.75">
      <c r="A24" s="16" t="s">
        <v>20</v>
      </c>
      <c r="B24" s="10"/>
      <c r="C24" s="11"/>
    </row>
    <row r="25" spans="1:3" ht="15.75">
      <c r="A25" s="14"/>
      <c r="B25" s="15"/>
      <c r="C25" s="11"/>
    </row>
    <row r="26" spans="1:3" ht="15.75">
      <c r="A26" s="4" t="s">
        <v>21</v>
      </c>
      <c r="B26" s="5"/>
      <c r="C26" s="6"/>
    </row>
    <row r="27" spans="1:3" ht="15.75">
      <c r="A27" s="7" t="s">
        <v>2</v>
      </c>
      <c r="B27" s="8" t="s">
        <v>3</v>
      </c>
      <c r="C27" s="6"/>
    </row>
    <row r="28" spans="1:3" ht="15.75">
      <c r="A28" s="9" t="s">
        <v>9</v>
      </c>
      <c r="B28" s="10">
        <v>150</v>
      </c>
      <c r="C28" s="11"/>
    </row>
    <row r="29" spans="1:3" ht="15.75">
      <c r="A29" s="9" t="s">
        <v>8</v>
      </c>
      <c r="B29" s="10"/>
      <c r="C29" s="11"/>
    </row>
    <row r="30" spans="1:3" ht="15.75">
      <c r="A30" s="9" t="s">
        <v>22</v>
      </c>
      <c r="B30" s="10"/>
      <c r="C30" s="11"/>
    </row>
    <row r="31" spans="1:3" ht="15.75">
      <c r="A31" s="9" t="s">
        <v>23</v>
      </c>
      <c r="B31" s="10"/>
      <c r="C31" s="11"/>
    </row>
    <row r="32" spans="1:3" ht="15.75">
      <c r="A32" s="9" t="s">
        <v>24</v>
      </c>
      <c r="B32" s="10"/>
      <c r="C32" s="11"/>
    </row>
    <row r="33" spans="1:3" ht="15.75">
      <c r="A33" s="9" t="s">
        <v>25</v>
      </c>
      <c r="B33" s="10"/>
      <c r="C33" s="11"/>
    </row>
    <row r="34" spans="1:3" ht="15.75">
      <c r="A34" s="17" t="s">
        <v>26</v>
      </c>
      <c r="B34" s="10"/>
      <c r="C34" s="18"/>
    </row>
    <row r="35" spans="1:3" ht="15.75">
      <c r="A35" s="19"/>
      <c r="B35" s="20"/>
      <c r="C35" s="21"/>
    </row>
    <row r="36" spans="1:3" ht="15.75">
      <c r="A36" s="4" t="s">
        <v>27</v>
      </c>
      <c r="B36" s="5"/>
      <c r="C36" s="6"/>
    </row>
    <row r="37" spans="1:3" ht="15.75">
      <c r="A37" s="7" t="s">
        <v>2</v>
      </c>
      <c r="B37" s="8" t="s">
        <v>3</v>
      </c>
      <c r="C37" s="6"/>
    </row>
    <row r="38" spans="1:3" ht="15.75">
      <c r="A38" s="9" t="s">
        <v>9</v>
      </c>
      <c r="B38" s="10">
        <v>130</v>
      </c>
      <c r="C38" s="11"/>
    </row>
    <row r="39" spans="1:3" ht="15.75">
      <c r="A39" s="9" t="s">
        <v>8</v>
      </c>
      <c r="B39" s="10"/>
      <c r="C39" s="11"/>
    </row>
    <row r="40" spans="1:3" ht="15.75">
      <c r="A40" s="9" t="s">
        <v>10</v>
      </c>
      <c r="B40" s="10"/>
      <c r="C40" s="11"/>
    </row>
    <row r="41" spans="1:3" ht="15.75">
      <c r="A41" s="9" t="s">
        <v>28</v>
      </c>
      <c r="B41" s="10"/>
      <c r="C41" s="13"/>
    </row>
    <row r="42" spans="1:3" ht="15.75">
      <c r="A42" s="9" t="s">
        <v>29</v>
      </c>
      <c r="B42" s="10"/>
      <c r="C42" s="11"/>
    </row>
    <row r="43" spans="1:3" ht="15.75">
      <c r="A43" s="9" t="s">
        <v>30</v>
      </c>
      <c r="B43" s="10"/>
      <c r="C43" s="11"/>
    </row>
    <row r="44" spans="1:3" ht="15.75">
      <c r="A44" s="9" t="s">
        <v>31</v>
      </c>
      <c r="B44" s="10"/>
      <c r="C44" s="11"/>
    </row>
    <row r="45" spans="1:3" ht="15.75">
      <c r="A45" s="9" t="s">
        <v>32</v>
      </c>
      <c r="B45" s="10"/>
      <c r="C45" s="11"/>
    </row>
    <row r="46" spans="1:3" ht="15.75">
      <c r="A46" s="9" t="s">
        <v>7</v>
      </c>
      <c r="B46" s="10"/>
      <c r="C46" s="11"/>
    </row>
    <row r="47" spans="1:3" ht="15.75">
      <c r="A47" s="9" t="s">
        <v>33</v>
      </c>
      <c r="B47" s="10"/>
      <c r="C47" s="11"/>
    </row>
    <row r="48" spans="1:3" ht="15.75">
      <c r="A48" s="9" t="s">
        <v>34</v>
      </c>
      <c r="B48" s="10"/>
      <c r="C48" s="11"/>
    </row>
    <row r="49" spans="1:3" ht="15.75">
      <c r="A49" s="9" t="s">
        <v>35</v>
      </c>
      <c r="B49" s="10"/>
      <c r="C49" s="11"/>
    </row>
    <row r="50" spans="1:3" ht="15.75">
      <c r="A50" s="9" t="s">
        <v>36</v>
      </c>
      <c r="B50" s="10"/>
      <c r="C50" s="11"/>
    </row>
    <row r="51" spans="1:3" ht="15.75">
      <c r="A51" s="9" t="s">
        <v>37</v>
      </c>
      <c r="B51" s="10"/>
      <c r="C51" s="11"/>
    </row>
    <row r="52" spans="1:3" ht="15.75">
      <c r="A52" s="14"/>
      <c r="B52" s="5"/>
      <c r="C52" s="6"/>
    </row>
    <row r="53" spans="1:3" ht="15.75">
      <c r="A53" s="4" t="s">
        <v>38</v>
      </c>
      <c r="B53" s="5"/>
      <c r="C53" s="6"/>
    </row>
    <row r="54" spans="1:3" ht="15.75">
      <c r="A54" s="7" t="s">
        <v>2</v>
      </c>
      <c r="B54" s="8" t="s">
        <v>3</v>
      </c>
      <c r="C54" s="6"/>
    </row>
    <row r="55" spans="1:3" ht="15.75">
      <c r="A55" s="9" t="s">
        <v>8</v>
      </c>
      <c r="B55" s="10">
        <v>50</v>
      </c>
      <c r="C55" s="11"/>
    </row>
    <row r="56" spans="1:3" ht="15.75">
      <c r="A56" s="9" t="s">
        <v>12</v>
      </c>
      <c r="B56" s="10"/>
      <c r="C56" s="11"/>
    </row>
    <row r="57" spans="1:3" ht="15.75">
      <c r="A57" s="9" t="s">
        <v>9</v>
      </c>
      <c r="B57" s="10"/>
      <c r="C57" s="11"/>
    </row>
    <row r="58" spans="1:3" ht="15.75">
      <c r="A58" s="22"/>
      <c r="B58" s="5"/>
      <c r="C58" s="6"/>
    </row>
    <row r="59" spans="1:3" ht="15.75">
      <c r="A59" s="4" t="s">
        <v>39</v>
      </c>
      <c r="B59" s="5"/>
      <c r="C59" s="6"/>
    </row>
    <row r="60" spans="1:3" ht="15.75">
      <c r="A60" s="7" t="s">
        <v>2</v>
      </c>
      <c r="B60" s="8" t="s">
        <v>3</v>
      </c>
      <c r="C60" s="6"/>
    </row>
    <row r="61" spans="1:3" ht="15.75">
      <c r="A61" s="23" t="s">
        <v>4</v>
      </c>
      <c r="B61" s="10">
        <v>50</v>
      </c>
      <c r="C61" s="11"/>
    </row>
    <row r="62" spans="1:3" ht="15.75">
      <c r="A62" s="23" t="s">
        <v>5</v>
      </c>
      <c r="B62" s="10"/>
      <c r="C62" s="11"/>
    </row>
    <row r="63" spans="1:3" ht="15.75">
      <c r="A63" s="23" t="s">
        <v>12</v>
      </c>
      <c r="B63" s="10"/>
      <c r="C63" s="11"/>
    </row>
    <row r="64" spans="1:3" ht="15.75">
      <c r="A64" s="23" t="s">
        <v>40</v>
      </c>
      <c r="B64" s="10"/>
      <c r="C64" s="11"/>
    </row>
    <row r="65" spans="1:3" ht="15.75">
      <c r="A65" s="23" t="s">
        <v>10</v>
      </c>
      <c r="B65" s="10"/>
      <c r="C65" s="11"/>
    </row>
    <row r="66" spans="1:3" ht="15.75">
      <c r="A66" s="22"/>
      <c r="B66" s="5"/>
      <c r="C66" s="6"/>
    </row>
    <row r="67" spans="1:3" ht="15.75">
      <c r="A67" s="4" t="s">
        <v>41</v>
      </c>
      <c r="B67" s="5"/>
      <c r="C67" s="6"/>
    </row>
    <row r="68" spans="1:3" ht="15.75">
      <c r="A68" s="7" t="s">
        <v>2</v>
      </c>
      <c r="B68" s="8" t="s">
        <v>3</v>
      </c>
      <c r="C68" s="6"/>
    </row>
    <row r="69" spans="1:3" ht="15.75">
      <c r="A69" s="9" t="s">
        <v>4</v>
      </c>
      <c r="B69" s="10">
        <v>200</v>
      </c>
      <c r="C69" s="11"/>
    </row>
    <row r="70" spans="1:3" ht="15.75">
      <c r="A70" s="9" t="s">
        <v>5</v>
      </c>
      <c r="B70" s="10"/>
      <c r="C70" s="11"/>
    </row>
    <row r="71" spans="1:3" ht="15.75">
      <c r="A71" s="9" t="s">
        <v>12</v>
      </c>
      <c r="B71" s="10"/>
      <c r="C71" s="11"/>
    </row>
    <row r="72" spans="1:3" ht="15.75">
      <c r="A72" s="9" t="s">
        <v>40</v>
      </c>
      <c r="B72" s="10"/>
      <c r="C72" s="11"/>
    </row>
    <row r="73" spans="1:3" ht="15.75">
      <c r="A73" s="9" t="s">
        <v>10</v>
      </c>
      <c r="B73" s="10"/>
      <c r="C73" s="11"/>
    </row>
    <row r="74" spans="1:3" ht="15.75">
      <c r="A74" s="9" t="s">
        <v>42</v>
      </c>
      <c r="B74" s="10"/>
      <c r="C74" s="18"/>
    </row>
    <row r="75" spans="1:3" ht="15.75">
      <c r="A75" s="9" t="s">
        <v>43</v>
      </c>
      <c r="B75" s="10"/>
      <c r="C75" s="11"/>
    </row>
    <row r="76" spans="1:3" ht="15.75">
      <c r="A76" s="9" t="s">
        <v>44</v>
      </c>
      <c r="B76" s="10"/>
      <c r="C76" s="11"/>
    </row>
    <row r="77" spans="1:3" ht="15.75">
      <c r="A77" s="22"/>
      <c r="B77" s="5"/>
      <c r="C77" s="6"/>
    </row>
    <row r="78" spans="1:3" ht="15.75">
      <c r="A78" s="24" t="s">
        <v>45</v>
      </c>
      <c r="B78" s="5"/>
      <c r="C78" s="6"/>
    </row>
    <row r="79" spans="1:3" ht="15.75">
      <c r="A79" s="7" t="s">
        <v>2</v>
      </c>
      <c r="B79" s="8" t="s">
        <v>3</v>
      </c>
      <c r="C79" s="6"/>
    </row>
    <row r="80" spans="1:3" ht="15.75">
      <c r="A80" s="25" t="s">
        <v>46</v>
      </c>
      <c r="B80" s="10">
        <v>170</v>
      </c>
      <c r="C80" s="11"/>
    </row>
    <row r="81" spans="1:3" ht="15.75">
      <c r="A81" s="23" t="s">
        <v>47</v>
      </c>
      <c r="B81" s="10"/>
      <c r="C81" s="11"/>
    </row>
    <row r="82" spans="1:3" ht="15.75">
      <c r="A82" s="23" t="s">
        <v>33</v>
      </c>
      <c r="B82" s="10"/>
      <c r="C82" s="11"/>
    </row>
    <row r="83" spans="1:3" ht="15.75">
      <c r="A83" s="23" t="s">
        <v>34</v>
      </c>
      <c r="B83" s="10"/>
      <c r="C83" s="11"/>
    </row>
    <row r="84" spans="1:3" ht="15.75">
      <c r="A84" s="23" t="s">
        <v>48</v>
      </c>
      <c r="B84" s="10"/>
      <c r="C84" s="18"/>
    </row>
    <row r="85" spans="1:3" ht="15.75">
      <c r="A85" s="23" t="s">
        <v>49</v>
      </c>
      <c r="B85" s="10"/>
      <c r="C85" s="11"/>
    </row>
    <row r="86" spans="1:3" ht="15.75">
      <c r="A86" s="23" t="s">
        <v>14</v>
      </c>
      <c r="B86" s="10"/>
      <c r="C86" s="11"/>
    </row>
    <row r="87" spans="1:3" ht="15.75">
      <c r="A87" s="23" t="s">
        <v>50</v>
      </c>
      <c r="B87" s="10"/>
      <c r="C87" s="11"/>
    </row>
    <row r="88" spans="1:3" ht="15.75">
      <c r="A88" s="14"/>
      <c r="B88" s="5"/>
      <c r="C88" s="6"/>
    </row>
    <row r="89" spans="1:3" ht="15.75">
      <c r="A89" s="4" t="s">
        <v>51</v>
      </c>
      <c r="B89" s="5"/>
      <c r="C89" s="6"/>
    </row>
    <row r="90" spans="1:3" ht="15.75">
      <c r="A90" s="7" t="s">
        <v>2</v>
      </c>
      <c r="B90" s="8" t="s">
        <v>3</v>
      </c>
      <c r="C90" s="6"/>
    </row>
    <row r="91" spans="1:3" ht="15.75">
      <c r="A91" s="23" t="s">
        <v>52</v>
      </c>
      <c r="B91" s="26">
        <v>100</v>
      </c>
      <c r="C91" s="18"/>
    </row>
    <row r="92" spans="1:3" ht="15.75">
      <c r="A92" s="23" t="s">
        <v>5</v>
      </c>
      <c r="B92" s="26"/>
      <c r="C92" s="11"/>
    </row>
    <row r="93" spans="1:3" ht="15.75">
      <c r="A93" s="23" t="s">
        <v>35</v>
      </c>
      <c r="B93" s="26"/>
      <c r="C93" s="11"/>
    </row>
    <row r="94" spans="1:3" ht="15.75">
      <c r="A94" s="23" t="s">
        <v>53</v>
      </c>
      <c r="B94" s="26"/>
      <c r="C94" s="11"/>
    </row>
    <row r="95" spans="1:3" ht="15.75">
      <c r="A95" s="23" t="s">
        <v>54</v>
      </c>
      <c r="B95" s="26"/>
      <c r="C95" s="11"/>
    </row>
    <row r="96" spans="1:3" ht="15.75">
      <c r="A96" s="23" t="s">
        <v>55</v>
      </c>
      <c r="B96" s="26"/>
      <c r="C96" s="11"/>
    </row>
    <row r="97" spans="1:3" ht="15.75">
      <c r="A97" s="23" t="s">
        <v>56</v>
      </c>
      <c r="B97" s="26"/>
      <c r="C97" s="11"/>
    </row>
    <row r="98" spans="1:3" ht="15.75">
      <c r="A98" s="14"/>
      <c r="B98" s="5"/>
      <c r="C98" s="6"/>
    </row>
    <row r="99" spans="1:3" ht="15.75">
      <c r="A99" s="24" t="s">
        <v>57</v>
      </c>
      <c r="B99" s="5"/>
      <c r="C99" s="6"/>
    </row>
    <row r="100" spans="1:3" ht="15.75">
      <c r="A100" s="7" t="s">
        <v>2</v>
      </c>
      <c r="B100" s="8" t="s">
        <v>3</v>
      </c>
      <c r="C100" s="6"/>
    </row>
    <row r="101" spans="1:3" ht="15.75">
      <c r="A101" s="23" t="s">
        <v>6</v>
      </c>
      <c r="B101" s="10">
        <v>70</v>
      </c>
      <c r="C101" s="11"/>
    </row>
    <row r="102" spans="1:3" ht="15.75">
      <c r="A102" s="23" t="s">
        <v>58</v>
      </c>
      <c r="B102" s="10"/>
      <c r="C102" s="11"/>
    </row>
    <row r="103" spans="1:3" ht="15.75">
      <c r="A103" s="23" t="s">
        <v>59</v>
      </c>
      <c r="B103" s="10"/>
      <c r="C103" s="11"/>
    </row>
    <row r="104" spans="1:3" ht="15.75">
      <c r="A104" s="23" t="s">
        <v>29</v>
      </c>
      <c r="B104" s="10"/>
      <c r="C104" s="11"/>
    </row>
    <row r="105" spans="1:3" ht="15.75">
      <c r="A105" s="23" t="s">
        <v>28</v>
      </c>
      <c r="B105" s="10"/>
      <c r="C105" s="13"/>
    </row>
    <row r="106" spans="1:3" ht="15.75">
      <c r="A106" s="27" t="s">
        <v>10</v>
      </c>
      <c r="B106" s="10"/>
      <c r="C106" s="13"/>
    </row>
    <row r="107" spans="1:3" ht="15.75">
      <c r="A107" s="25" t="s">
        <v>30</v>
      </c>
      <c r="B107" s="10"/>
      <c r="C107" s="11"/>
    </row>
    <row r="108" spans="1:3" ht="15.75">
      <c r="A108" s="25" t="s">
        <v>26</v>
      </c>
      <c r="B108" s="10"/>
      <c r="C108" s="18"/>
    </row>
    <row r="109" spans="1:3" ht="15.75">
      <c r="A109" s="28"/>
      <c r="B109" s="5"/>
      <c r="C109" s="6"/>
    </row>
    <row r="110" spans="1:3" ht="15.75">
      <c r="A110" s="4" t="s">
        <v>60</v>
      </c>
      <c r="B110" s="5"/>
      <c r="C110" s="6"/>
    </row>
    <row r="111" spans="1:3" ht="15.75">
      <c r="A111" s="7" t="s">
        <v>2</v>
      </c>
      <c r="B111" s="8" t="s">
        <v>3</v>
      </c>
      <c r="C111" s="6"/>
    </row>
    <row r="112" spans="1:3" ht="15.75">
      <c r="A112" s="23" t="s">
        <v>12</v>
      </c>
      <c r="B112" s="10">
        <v>60</v>
      </c>
      <c r="C112" s="11"/>
    </row>
    <row r="113" spans="1:3" ht="15.75">
      <c r="A113" s="23" t="s">
        <v>61</v>
      </c>
      <c r="B113" s="10"/>
      <c r="C113" s="11"/>
    </row>
    <row r="114" spans="1:3" ht="15.75">
      <c r="A114" s="23" t="s">
        <v>62</v>
      </c>
      <c r="B114" s="10"/>
      <c r="C114" s="11"/>
    </row>
    <row r="115" spans="1:3" ht="15.75">
      <c r="A115" s="23" t="s">
        <v>9</v>
      </c>
      <c r="B115" s="10"/>
      <c r="C115" s="13"/>
    </row>
    <row r="116" spans="1:3" ht="15.75">
      <c r="A116" s="23" t="s">
        <v>63</v>
      </c>
      <c r="B116" s="10"/>
      <c r="C116" s="11"/>
    </row>
    <row r="117" spans="2:3" ht="12.75">
      <c r="B117" s="5"/>
      <c r="C117" s="6"/>
    </row>
    <row r="118" spans="1:3" ht="15.75">
      <c r="A118" s="24" t="s">
        <v>64</v>
      </c>
      <c r="B118" s="5"/>
      <c r="C118" s="6"/>
    </row>
    <row r="119" spans="1:3" ht="15.75">
      <c r="A119" s="7" t="s">
        <v>2</v>
      </c>
      <c r="B119" s="8" t="s">
        <v>3</v>
      </c>
      <c r="C119" s="6"/>
    </row>
    <row r="120" spans="1:3" ht="15.75">
      <c r="A120" s="23" t="s">
        <v>36</v>
      </c>
      <c r="B120" s="10">
        <v>50</v>
      </c>
      <c r="C120" s="11"/>
    </row>
    <row r="121" spans="1:3" ht="15.75">
      <c r="A121" s="23" t="s">
        <v>37</v>
      </c>
      <c r="B121" s="10"/>
      <c r="C121" s="11"/>
    </row>
    <row r="122" spans="1:3" ht="15.75">
      <c r="A122" s="23" t="s">
        <v>65</v>
      </c>
      <c r="B122" s="10"/>
      <c r="C122" s="11"/>
    </row>
    <row r="123" spans="1:3" ht="15.75">
      <c r="A123" s="23" t="s">
        <v>66</v>
      </c>
      <c r="B123" s="10"/>
      <c r="C123" s="11"/>
    </row>
    <row r="124" spans="1:3" ht="15.75">
      <c r="A124" s="23" t="s">
        <v>32</v>
      </c>
      <c r="B124" s="10"/>
      <c r="C124" s="11"/>
    </row>
    <row r="125" spans="1:3" ht="15.75">
      <c r="A125" s="27" t="s">
        <v>31</v>
      </c>
      <c r="B125" s="10"/>
      <c r="C125" s="11"/>
    </row>
    <row r="126" spans="1:3" ht="15.75">
      <c r="A126" s="29"/>
      <c r="B126" s="5"/>
      <c r="C126" s="6"/>
    </row>
    <row r="127" spans="1:3" ht="15.75">
      <c r="A127" s="24" t="s">
        <v>67</v>
      </c>
      <c r="B127" s="5"/>
      <c r="C127" s="6"/>
    </row>
    <row r="128" spans="1:3" ht="15.75">
      <c r="A128" s="7" t="s">
        <v>2</v>
      </c>
      <c r="B128" s="8" t="s">
        <v>3</v>
      </c>
      <c r="C128" s="6"/>
    </row>
    <row r="129" spans="1:3" ht="15.75">
      <c r="A129" s="23" t="s">
        <v>68</v>
      </c>
      <c r="B129" s="10">
        <v>100</v>
      </c>
      <c r="C129" s="11"/>
    </row>
    <row r="130" spans="1:3" ht="15.75">
      <c r="A130" s="23" t="s">
        <v>69</v>
      </c>
      <c r="B130" s="10"/>
      <c r="C130" s="11"/>
    </row>
    <row r="131" spans="1:3" ht="15.75">
      <c r="A131" s="23" t="s">
        <v>70</v>
      </c>
      <c r="B131" s="10"/>
      <c r="C131" s="11"/>
    </row>
    <row r="132" spans="1:3" ht="15.75">
      <c r="A132" s="27" t="s">
        <v>71</v>
      </c>
      <c r="B132" s="10"/>
      <c r="C132" s="11"/>
    </row>
    <row r="133" spans="1:3" ht="15.75">
      <c r="A133" s="27" t="s">
        <v>31</v>
      </c>
      <c r="B133" s="10"/>
      <c r="C133" s="11"/>
    </row>
    <row r="134" spans="1:3" ht="15.75">
      <c r="A134" s="14"/>
      <c r="B134" s="5"/>
      <c r="C134" s="6"/>
    </row>
    <row r="135" spans="1:3" ht="15.75">
      <c r="A135" s="4" t="s">
        <v>72</v>
      </c>
      <c r="B135" s="5"/>
      <c r="C135" s="6"/>
    </row>
    <row r="136" spans="1:3" ht="15.75">
      <c r="A136" s="7" t="s">
        <v>2</v>
      </c>
      <c r="B136" s="8" t="s">
        <v>3</v>
      </c>
      <c r="C136" s="6"/>
    </row>
    <row r="137" spans="1:3" ht="15.75">
      <c r="A137" s="23" t="s">
        <v>73</v>
      </c>
      <c r="B137" s="10">
        <v>130</v>
      </c>
      <c r="C137" s="11"/>
    </row>
    <row r="138" spans="1:3" ht="15.75">
      <c r="A138" s="23" t="s">
        <v>74</v>
      </c>
      <c r="B138" s="10"/>
      <c r="C138" s="11"/>
    </row>
    <row r="139" spans="1:3" ht="15.75">
      <c r="A139" s="23" t="s">
        <v>75</v>
      </c>
      <c r="B139" s="10"/>
      <c r="C139" s="11"/>
    </row>
    <row r="140" spans="1:3" ht="15.75">
      <c r="A140" s="23" t="s">
        <v>61</v>
      </c>
      <c r="B140" s="10"/>
      <c r="C140" s="11"/>
    </row>
    <row r="141" spans="1:3" ht="15.75">
      <c r="A141" s="23" t="s">
        <v>28</v>
      </c>
      <c r="B141" s="10"/>
      <c r="C141" s="13"/>
    </row>
    <row r="142" spans="1:3" ht="15.75">
      <c r="A142" s="23" t="s">
        <v>29</v>
      </c>
      <c r="B142" s="10"/>
      <c r="C142" s="11"/>
    </row>
    <row r="143" spans="1:3" ht="15.75">
      <c r="A143" s="23" t="s">
        <v>36</v>
      </c>
      <c r="B143" s="10"/>
      <c r="C143" s="11"/>
    </row>
    <row r="144" spans="1:3" ht="15.75">
      <c r="A144" s="23" t="s">
        <v>37</v>
      </c>
      <c r="B144" s="10"/>
      <c r="C144" s="11"/>
    </row>
    <row r="145" spans="1:3" ht="15.75">
      <c r="A145" s="23" t="s">
        <v>65</v>
      </c>
      <c r="B145" s="10"/>
      <c r="C145" s="11"/>
    </row>
    <row r="146" spans="1:3" ht="15.75">
      <c r="A146" s="27" t="s">
        <v>66</v>
      </c>
      <c r="B146" s="10"/>
      <c r="C146" s="11"/>
    </row>
    <row r="147" spans="1:3" ht="15.75">
      <c r="A147" s="23" t="s">
        <v>76</v>
      </c>
      <c r="B147" s="10"/>
      <c r="C147" s="11"/>
    </row>
    <row r="148" spans="1:3" ht="15.75">
      <c r="A148" s="23" t="s">
        <v>77</v>
      </c>
      <c r="B148" s="10"/>
      <c r="C148" s="11"/>
    </row>
    <row r="149" spans="1:3" ht="15.75">
      <c r="A149" s="23" t="s">
        <v>78</v>
      </c>
      <c r="B149" s="10"/>
      <c r="C149" s="11"/>
    </row>
    <row r="150" spans="1:3" ht="15.75">
      <c r="A150" s="27" t="s">
        <v>32</v>
      </c>
      <c r="B150" s="10"/>
      <c r="C150" s="11"/>
    </row>
    <row r="151" spans="1:3" ht="15.75">
      <c r="A151" s="14"/>
      <c r="B151" s="5"/>
      <c r="C151" s="6"/>
    </row>
    <row r="152" spans="1:3" ht="15.75">
      <c r="A152" s="24" t="s">
        <v>79</v>
      </c>
      <c r="B152" s="5"/>
      <c r="C152" s="6"/>
    </row>
    <row r="153" spans="1:3" ht="15.75">
      <c r="A153" s="7" t="s">
        <v>2</v>
      </c>
      <c r="B153" s="8" t="s">
        <v>3</v>
      </c>
      <c r="C153" s="6"/>
    </row>
    <row r="154" spans="1:3" ht="15.75">
      <c r="A154" s="25" t="s">
        <v>80</v>
      </c>
      <c r="B154" s="10">
        <v>80</v>
      </c>
      <c r="C154" s="11"/>
    </row>
    <row r="155" spans="1:3" ht="15.75">
      <c r="A155" s="25" t="s">
        <v>81</v>
      </c>
      <c r="B155" s="10"/>
      <c r="C155" s="18"/>
    </row>
    <row r="156" spans="1:3" ht="15.75">
      <c r="A156" s="23" t="s">
        <v>82</v>
      </c>
      <c r="B156" s="10"/>
      <c r="C156" s="11"/>
    </row>
    <row r="157" spans="1:3" ht="15.75">
      <c r="A157" s="28"/>
      <c r="B157" s="5"/>
      <c r="C157" s="6"/>
    </row>
    <row r="158" spans="1:3" ht="15.75">
      <c r="A158" s="24" t="s">
        <v>83</v>
      </c>
      <c r="B158" s="5"/>
      <c r="C158" s="6"/>
    </row>
    <row r="159" spans="1:3" ht="15.75">
      <c r="A159" s="7" t="s">
        <v>2</v>
      </c>
      <c r="B159" s="8" t="s">
        <v>3</v>
      </c>
      <c r="C159" s="6"/>
    </row>
    <row r="160" spans="1:3" ht="15.75">
      <c r="A160" s="23" t="s">
        <v>4</v>
      </c>
      <c r="B160" s="10">
        <v>260</v>
      </c>
      <c r="C160" s="11"/>
    </row>
    <row r="161" spans="1:3" ht="15.75">
      <c r="A161" s="23" t="s">
        <v>5</v>
      </c>
      <c r="B161" s="10"/>
      <c r="C161" s="11"/>
    </row>
    <row r="162" spans="1:3" ht="15.75">
      <c r="A162" s="23" t="s">
        <v>74</v>
      </c>
      <c r="B162" s="10"/>
      <c r="C162" s="11"/>
    </row>
    <row r="163" spans="1:3" ht="15.75">
      <c r="A163" s="23" t="s">
        <v>9</v>
      </c>
      <c r="B163" s="10"/>
      <c r="C163" s="13"/>
    </row>
    <row r="164" spans="1:3" ht="15.75">
      <c r="A164" s="23" t="s">
        <v>36</v>
      </c>
      <c r="B164" s="10"/>
      <c r="C164" s="11"/>
    </row>
    <row r="165" spans="1:3" ht="15.75">
      <c r="A165" s="23" t="s">
        <v>37</v>
      </c>
      <c r="B165" s="10"/>
      <c r="C165" s="11"/>
    </row>
    <row r="166" spans="1:3" ht="15.75">
      <c r="A166" s="23" t="s">
        <v>65</v>
      </c>
      <c r="B166" s="10"/>
      <c r="C166" s="11"/>
    </row>
    <row r="167" spans="1:3" ht="15.75">
      <c r="A167" s="23" t="s">
        <v>66</v>
      </c>
      <c r="B167" s="10"/>
      <c r="C167" s="11"/>
    </row>
    <row r="168" spans="1:3" ht="15.75">
      <c r="A168" s="23" t="s">
        <v>32</v>
      </c>
      <c r="B168" s="10"/>
      <c r="C168" s="11"/>
    </row>
    <row r="169" spans="1:3" ht="15.75">
      <c r="A169" s="27" t="s">
        <v>35</v>
      </c>
      <c r="B169" s="10"/>
      <c r="C169" s="11"/>
    </row>
    <row r="170" spans="1:3" ht="15.75">
      <c r="A170" s="23" t="s">
        <v>16</v>
      </c>
      <c r="B170" s="10"/>
      <c r="C170" s="11"/>
    </row>
    <row r="171" spans="1:3" ht="15.75">
      <c r="A171" s="23" t="s">
        <v>70</v>
      </c>
      <c r="B171" s="10"/>
      <c r="C171" s="11"/>
    </row>
    <row r="172" spans="1:3" ht="15.75">
      <c r="A172" s="23" t="s">
        <v>71</v>
      </c>
      <c r="B172" s="10"/>
      <c r="C172" s="30"/>
    </row>
    <row r="173" spans="1:3" ht="15.75">
      <c r="A173" s="23" t="s">
        <v>84</v>
      </c>
      <c r="B173" s="10"/>
      <c r="C173" s="18"/>
    </row>
    <row r="174" spans="1:3" ht="15.75">
      <c r="A174" s="27" t="s">
        <v>85</v>
      </c>
      <c r="B174" s="10"/>
      <c r="C174" s="11"/>
    </row>
    <row r="175" spans="1:3" ht="15.75">
      <c r="A175" s="23" t="s">
        <v>86</v>
      </c>
      <c r="B175" s="10"/>
      <c r="C175" s="11"/>
    </row>
    <row r="176" spans="1:3" ht="15.75">
      <c r="A176" s="23" t="s">
        <v>87</v>
      </c>
      <c r="B176" s="10"/>
      <c r="C176" s="11"/>
    </row>
    <row r="177" spans="1:3" ht="15.75">
      <c r="A177" s="23" t="s">
        <v>88</v>
      </c>
      <c r="B177" s="10"/>
      <c r="C177" s="11"/>
    </row>
    <row r="178" spans="1:3" ht="15.75">
      <c r="A178" s="23" t="s">
        <v>89</v>
      </c>
      <c r="B178" s="10"/>
      <c r="C178" s="11"/>
    </row>
    <row r="179" spans="1:3" ht="15.75">
      <c r="A179" s="14"/>
      <c r="B179" s="5"/>
      <c r="C179" s="6"/>
    </row>
    <row r="180" spans="1:3" ht="15.75">
      <c r="A180" s="4" t="s">
        <v>90</v>
      </c>
      <c r="B180" s="5"/>
      <c r="C180" s="6"/>
    </row>
    <row r="181" spans="1:3" ht="15.75">
      <c r="A181" s="7" t="s">
        <v>2</v>
      </c>
      <c r="B181" s="8" t="s">
        <v>3</v>
      </c>
      <c r="C181" s="6"/>
    </row>
    <row r="182" spans="1:3" ht="15.75">
      <c r="A182" s="23" t="s">
        <v>73</v>
      </c>
      <c r="B182" s="10">
        <v>240</v>
      </c>
      <c r="C182" s="11"/>
    </row>
    <row r="183" spans="1:3" ht="15.75">
      <c r="A183" s="23" t="s">
        <v>6</v>
      </c>
      <c r="B183" s="10"/>
      <c r="C183" s="11"/>
    </row>
    <row r="184" spans="1:3" ht="15.75">
      <c r="A184" s="23" t="s">
        <v>9</v>
      </c>
      <c r="B184" s="10"/>
      <c r="C184" s="13"/>
    </row>
    <row r="185" spans="1:3" ht="15.75">
      <c r="A185" s="27" t="s">
        <v>85</v>
      </c>
      <c r="B185" s="10"/>
      <c r="C185" s="11"/>
    </row>
    <row r="186" spans="1:3" ht="15.75">
      <c r="A186" s="23" t="s">
        <v>86</v>
      </c>
      <c r="B186" s="10"/>
      <c r="C186" s="11"/>
    </row>
    <row r="187" spans="1:3" ht="15.75">
      <c r="A187" s="23" t="s">
        <v>87</v>
      </c>
      <c r="B187" s="10"/>
      <c r="C187" s="11"/>
    </row>
    <row r="188" spans="1:3" ht="15.75">
      <c r="A188" s="23" t="s">
        <v>88</v>
      </c>
      <c r="B188" s="10"/>
      <c r="C188" s="11"/>
    </row>
    <row r="189" spans="1:3" ht="15.75">
      <c r="A189" s="23" t="s">
        <v>91</v>
      </c>
      <c r="B189" s="10"/>
      <c r="C189" s="11"/>
    </row>
    <row r="190" spans="1:3" ht="15.75">
      <c r="A190" s="23" t="s">
        <v>71</v>
      </c>
      <c r="B190" s="10"/>
      <c r="C190" s="30"/>
    </row>
    <row r="191" spans="1:3" ht="15.75">
      <c r="A191" s="23" t="s">
        <v>70</v>
      </c>
      <c r="B191" s="10"/>
      <c r="C191" s="11"/>
    </row>
    <row r="192" spans="1:3" ht="15.75">
      <c r="A192" s="23" t="s">
        <v>84</v>
      </c>
      <c r="B192" s="10"/>
      <c r="C192" s="18"/>
    </row>
    <row r="193" spans="1:3" ht="15.75">
      <c r="A193" s="27" t="s">
        <v>89</v>
      </c>
      <c r="B193" s="10"/>
      <c r="C193" s="11"/>
    </row>
    <row r="194" spans="1:3" ht="15.75">
      <c r="A194" s="14"/>
      <c r="B194" s="5"/>
      <c r="C194" s="6"/>
    </row>
    <row r="195" spans="1:3" ht="15.75">
      <c r="A195" s="24" t="s">
        <v>92</v>
      </c>
      <c r="B195" s="5"/>
      <c r="C195" s="6"/>
    </row>
    <row r="196" spans="1:3" ht="15.75">
      <c r="A196" s="7" t="s">
        <v>2</v>
      </c>
      <c r="B196" s="8" t="s">
        <v>3</v>
      </c>
      <c r="C196" s="6"/>
    </row>
    <row r="197" spans="1:3" ht="15.75">
      <c r="A197" s="23" t="s">
        <v>4</v>
      </c>
      <c r="B197" s="10">
        <v>200</v>
      </c>
      <c r="C197" s="11"/>
    </row>
    <row r="198" spans="1:3" ht="15.75">
      <c r="A198" s="23" t="s">
        <v>74</v>
      </c>
      <c r="B198" s="10"/>
      <c r="C198" s="11"/>
    </row>
    <row r="199" spans="1:3" ht="15.75">
      <c r="A199" s="27" t="s">
        <v>93</v>
      </c>
      <c r="B199" s="10"/>
      <c r="C199" s="11"/>
    </row>
    <row r="200" spans="1:3" ht="15.75">
      <c r="A200" s="23" t="s">
        <v>12</v>
      </c>
      <c r="B200" s="10"/>
      <c r="C200" s="11"/>
    </row>
    <row r="201" spans="1:3" ht="15.75">
      <c r="A201" s="23" t="s">
        <v>66</v>
      </c>
      <c r="B201" s="10"/>
      <c r="C201" s="11"/>
    </row>
    <row r="202" spans="1:3" ht="15.75">
      <c r="A202" s="23" t="s">
        <v>34</v>
      </c>
      <c r="B202" s="10"/>
      <c r="C202" s="11"/>
    </row>
    <row r="203" spans="1:3" ht="15.75">
      <c r="A203" s="23" t="s">
        <v>94</v>
      </c>
      <c r="B203" s="10"/>
      <c r="C203" s="11"/>
    </row>
    <row r="204" spans="1:3" ht="15.75">
      <c r="A204" s="23" t="s">
        <v>95</v>
      </c>
      <c r="B204" s="10"/>
      <c r="C204" s="11"/>
    </row>
    <row r="205" spans="1:3" ht="15.75">
      <c r="A205" s="23" t="s">
        <v>78</v>
      </c>
      <c r="B205" s="10"/>
      <c r="C205" s="11"/>
    </row>
    <row r="206" spans="1:3" ht="15.75">
      <c r="A206" s="23" t="s">
        <v>9</v>
      </c>
      <c r="B206" s="10"/>
      <c r="C206" s="13"/>
    </row>
    <row r="207" spans="1:3" ht="15.75">
      <c r="A207" s="23" t="s">
        <v>59</v>
      </c>
      <c r="B207" s="10"/>
      <c r="C207" s="11"/>
    </row>
    <row r="208" spans="1:3" ht="15.75">
      <c r="A208" s="23" t="s">
        <v>58</v>
      </c>
      <c r="B208" s="10"/>
      <c r="C208" s="11"/>
    </row>
    <row r="209" spans="1:3" ht="15.75">
      <c r="A209" s="23" t="s">
        <v>32</v>
      </c>
      <c r="B209" s="10"/>
      <c r="C209" s="11"/>
    </row>
    <row r="210" spans="1:3" ht="15.75">
      <c r="A210" s="27" t="s">
        <v>35</v>
      </c>
      <c r="B210" s="10"/>
      <c r="C210" s="11"/>
    </row>
    <row r="211" spans="1:3" ht="15.75">
      <c r="A211" s="23" t="s">
        <v>96</v>
      </c>
      <c r="B211" s="10"/>
      <c r="C211" s="11"/>
    </row>
    <row r="212" spans="1:3" ht="15.75">
      <c r="A212" s="14"/>
      <c r="B212" s="5"/>
      <c r="C212" s="6"/>
    </row>
    <row r="213" spans="1:3" ht="15.75">
      <c r="A213" s="24" t="s">
        <v>97</v>
      </c>
      <c r="B213" s="5"/>
      <c r="C213" s="6"/>
    </row>
    <row r="214" spans="1:3" ht="15.75">
      <c r="A214" s="7" t="s">
        <v>2</v>
      </c>
      <c r="B214" s="8" t="s">
        <v>3</v>
      </c>
      <c r="C214" s="6"/>
    </row>
    <row r="215" spans="1:3" ht="15.75">
      <c r="A215" s="23" t="s">
        <v>4</v>
      </c>
      <c r="B215" s="10">
        <v>300</v>
      </c>
      <c r="C215" s="11"/>
    </row>
    <row r="216" spans="1:3" ht="15.75">
      <c r="A216" s="23" t="s">
        <v>5</v>
      </c>
      <c r="B216" s="10"/>
      <c r="C216" s="11"/>
    </row>
    <row r="217" spans="1:3" ht="15.75">
      <c r="A217" s="23" t="s">
        <v>74</v>
      </c>
      <c r="B217" s="10"/>
      <c r="C217" s="11"/>
    </row>
    <row r="218" spans="1:3" ht="15.75">
      <c r="A218" s="23" t="s">
        <v>9</v>
      </c>
      <c r="B218" s="10"/>
      <c r="C218" s="13"/>
    </row>
    <row r="219" spans="1:3" ht="15.75">
      <c r="A219" s="23" t="s">
        <v>8</v>
      </c>
      <c r="B219" s="10"/>
      <c r="C219" s="11"/>
    </row>
    <row r="220" spans="1:3" ht="15.75">
      <c r="A220" s="23" t="s">
        <v>36</v>
      </c>
      <c r="B220" s="10"/>
      <c r="C220" s="11"/>
    </row>
    <row r="221" spans="1:3" ht="15.75">
      <c r="A221" s="23" t="s">
        <v>37</v>
      </c>
      <c r="B221" s="10"/>
      <c r="C221" s="11"/>
    </row>
    <row r="222" spans="1:3" ht="15.75">
      <c r="A222" s="23" t="s">
        <v>32</v>
      </c>
      <c r="B222" s="10"/>
      <c r="C222" s="11"/>
    </row>
    <row r="223" spans="1:3" ht="15.75">
      <c r="A223" s="23" t="s">
        <v>65</v>
      </c>
      <c r="B223" s="10"/>
      <c r="C223" s="11"/>
    </row>
    <row r="224" spans="1:3" ht="15.75">
      <c r="A224" s="23" t="s">
        <v>59</v>
      </c>
      <c r="B224" s="10"/>
      <c r="C224" s="11"/>
    </row>
    <row r="225" spans="1:3" ht="15.75">
      <c r="A225" s="23" t="s">
        <v>58</v>
      </c>
      <c r="B225" s="10"/>
      <c r="C225" s="11"/>
    </row>
    <row r="226" spans="1:3" ht="15.75">
      <c r="A226" s="23" t="s">
        <v>33</v>
      </c>
      <c r="B226" s="10"/>
      <c r="C226" s="11"/>
    </row>
    <row r="227" spans="1:3" ht="15.75">
      <c r="A227" s="23" t="s">
        <v>34</v>
      </c>
      <c r="B227" s="10"/>
      <c r="C227" s="11"/>
    </row>
    <row r="228" spans="1:3" ht="15.75">
      <c r="A228" s="23" t="s">
        <v>94</v>
      </c>
      <c r="B228" s="10"/>
      <c r="C228" s="11"/>
    </row>
    <row r="229" spans="1:3" ht="15.75">
      <c r="A229" s="23" t="s">
        <v>10</v>
      </c>
      <c r="B229" s="10"/>
      <c r="C229" s="13"/>
    </row>
    <row r="230" spans="1:3" ht="15.75">
      <c r="A230" s="27" t="s">
        <v>98</v>
      </c>
      <c r="B230" s="10"/>
      <c r="C230" s="11"/>
    </row>
    <row r="231" spans="1:3" ht="15.75">
      <c r="A231" s="23" t="s">
        <v>99</v>
      </c>
      <c r="B231" s="10"/>
      <c r="C231" s="11"/>
    </row>
    <row r="232" spans="1:3" ht="15.75">
      <c r="A232" s="23" t="s">
        <v>77</v>
      </c>
      <c r="B232" s="10"/>
      <c r="C232" s="11"/>
    </row>
    <row r="233" spans="1:3" ht="15.75">
      <c r="A233" s="27" t="s">
        <v>16</v>
      </c>
      <c r="B233" s="10"/>
      <c r="C233" s="11"/>
    </row>
    <row r="234" spans="1:3" ht="15.75">
      <c r="A234" s="23" t="s">
        <v>96</v>
      </c>
      <c r="B234" s="10"/>
      <c r="C234" s="11"/>
    </row>
    <row r="235" spans="1:3" ht="15.75">
      <c r="A235" s="14"/>
      <c r="B235" s="5"/>
      <c r="C235" s="6"/>
    </row>
    <row r="236" spans="1:3" ht="15.75">
      <c r="A236" s="24" t="s">
        <v>100</v>
      </c>
      <c r="B236" s="5"/>
      <c r="C236" s="6"/>
    </row>
    <row r="237" spans="1:3" ht="15.75">
      <c r="A237" s="7" t="s">
        <v>2</v>
      </c>
      <c r="B237" s="8" t="s">
        <v>3</v>
      </c>
      <c r="C237" s="6"/>
    </row>
    <row r="238" spans="1:3" ht="15.75">
      <c r="A238" s="23" t="s">
        <v>4</v>
      </c>
      <c r="B238" s="10">
        <v>300</v>
      </c>
      <c r="C238" s="11"/>
    </row>
    <row r="239" spans="1:3" ht="15.75">
      <c r="A239" s="23" t="s">
        <v>5</v>
      </c>
      <c r="B239" s="10"/>
      <c r="C239" s="11"/>
    </row>
    <row r="240" spans="1:3" ht="15.75">
      <c r="A240" s="23" t="s">
        <v>74</v>
      </c>
      <c r="B240" s="10"/>
      <c r="C240" s="11"/>
    </row>
    <row r="241" spans="1:3" ht="15.75">
      <c r="A241" s="23" t="s">
        <v>9</v>
      </c>
      <c r="B241" s="10"/>
      <c r="C241" s="13"/>
    </row>
    <row r="242" spans="1:3" ht="15.75">
      <c r="A242" s="23" t="s">
        <v>8</v>
      </c>
      <c r="B242" s="10"/>
      <c r="C242" s="11"/>
    </row>
    <row r="243" spans="1:3" ht="15.75">
      <c r="A243" s="23" t="s">
        <v>36</v>
      </c>
      <c r="B243" s="10"/>
      <c r="C243" s="11"/>
    </row>
    <row r="244" spans="1:3" ht="15.75">
      <c r="A244" s="23" t="s">
        <v>37</v>
      </c>
      <c r="B244" s="10"/>
      <c r="C244" s="11"/>
    </row>
    <row r="245" spans="1:3" ht="15.75">
      <c r="A245" s="27" t="s">
        <v>32</v>
      </c>
      <c r="B245" s="10"/>
      <c r="C245" s="11"/>
    </row>
    <row r="246" spans="1:3" ht="15.75">
      <c r="A246" s="23" t="s">
        <v>65</v>
      </c>
      <c r="B246" s="10"/>
      <c r="C246" s="11"/>
    </row>
    <row r="247" spans="1:3" ht="15.75">
      <c r="A247" s="23" t="s">
        <v>59</v>
      </c>
      <c r="B247" s="10"/>
      <c r="C247" s="11"/>
    </row>
    <row r="248" spans="1:3" ht="15.75">
      <c r="A248" s="23" t="s">
        <v>58</v>
      </c>
      <c r="B248" s="10"/>
      <c r="C248" s="11"/>
    </row>
    <row r="249" spans="1:3" ht="15.75">
      <c r="A249" s="27" t="s">
        <v>33</v>
      </c>
      <c r="B249" s="10"/>
      <c r="C249" s="11"/>
    </row>
    <row r="250" spans="1:3" ht="15.75">
      <c r="A250" s="23" t="s">
        <v>10</v>
      </c>
      <c r="B250" s="10"/>
      <c r="C250" s="13"/>
    </row>
    <row r="251" spans="1:3" ht="15.75">
      <c r="A251" s="23" t="s">
        <v>16</v>
      </c>
      <c r="B251" s="10"/>
      <c r="C251" s="11"/>
    </row>
    <row r="252" spans="1:3" ht="15.75">
      <c r="A252" s="27" t="s">
        <v>101</v>
      </c>
      <c r="B252" s="10"/>
      <c r="C252" s="11"/>
    </row>
    <row r="253" spans="1:3" ht="15.75">
      <c r="A253" s="23" t="s">
        <v>102</v>
      </c>
      <c r="B253" s="10"/>
      <c r="C253" s="11"/>
    </row>
    <row r="254" spans="1:3" ht="15.75">
      <c r="A254" s="27" t="s">
        <v>28</v>
      </c>
      <c r="B254" s="10"/>
      <c r="C254" s="13"/>
    </row>
    <row r="255" spans="1:3" ht="15.75">
      <c r="A255" s="23" t="s">
        <v>77</v>
      </c>
      <c r="B255" s="10"/>
      <c r="C255" s="11"/>
    </row>
    <row r="256" spans="1:3" ht="15.75">
      <c r="A256" s="23" t="s">
        <v>103</v>
      </c>
      <c r="B256" s="10"/>
      <c r="C256" s="11"/>
    </row>
    <row r="257" spans="1:3" ht="15.75">
      <c r="A257" s="27" t="s">
        <v>96</v>
      </c>
      <c r="B257" s="10"/>
      <c r="C257" s="11"/>
    </row>
    <row r="260" ht="12.75">
      <c r="A260" s="31" t="s">
        <v>104</v>
      </c>
    </row>
  </sheetData>
  <sheetProtection selectLockedCells="1" selectUnlockedCells="1"/>
  <mergeCells count="21">
    <mergeCell ref="A1:B1"/>
    <mergeCell ref="B6:B16"/>
    <mergeCell ref="B20:B24"/>
    <mergeCell ref="B28:B34"/>
    <mergeCell ref="B38:B51"/>
    <mergeCell ref="B55:B57"/>
    <mergeCell ref="B61:B65"/>
    <mergeCell ref="B69:B76"/>
    <mergeCell ref="B80:B87"/>
    <mergeCell ref="B91:B97"/>
    <mergeCell ref="B101:B108"/>
    <mergeCell ref="B112:B116"/>
    <mergeCell ref="B120:B125"/>
    <mergeCell ref="B129:B133"/>
    <mergeCell ref="B137:B150"/>
    <mergeCell ref="B154:B156"/>
    <mergeCell ref="B160:B178"/>
    <mergeCell ref="B182:B193"/>
    <mergeCell ref="B197:B211"/>
    <mergeCell ref="B215:B234"/>
    <mergeCell ref="B238:B257"/>
  </mergeCells>
  <printOptions/>
  <pageMargins left="0.5201388888888889" right="0.22986111111111113" top="0.1701388888888889" bottom="0.1902777777777778" header="0.5118110236220472" footer="0.5118110236220472"/>
  <pageSetup horizontalDpi="300" verticalDpi="300" orientation="portrait" paperSize="9" scale="86"/>
  <rowBreaks count="4" manualBreakCount="4">
    <brk id="57" max="255" man="1"/>
    <brk id="116" max="255" man="1"/>
    <brk id="178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8"/>
  <sheetViews>
    <sheetView workbookViewId="0" topLeftCell="A238">
      <selection activeCell="A258" sqref="A258"/>
    </sheetView>
  </sheetViews>
  <sheetFormatPr defaultColWidth="9.140625" defaultRowHeight="12.75"/>
  <cols>
    <col min="1" max="1" width="61.57421875" style="0" customWidth="1"/>
    <col min="2" max="6" width="9.140625" style="6" customWidth="1"/>
    <col min="7" max="7" width="33.421875" style="0" hidden="1" customWidth="1"/>
    <col min="8" max="8" width="14.57421875" style="6" hidden="1" customWidth="1"/>
    <col min="9" max="9" width="15.140625" style="0" hidden="1" customWidth="1"/>
    <col min="10" max="10" width="11.7109375" style="0" hidden="1" customWidth="1"/>
    <col min="11" max="11" width="9.00390625" style="0" hidden="1" customWidth="1"/>
  </cols>
  <sheetData>
    <row r="1" spans="1:11" ht="76.5">
      <c r="A1" s="32"/>
      <c r="B1" s="33" t="s">
        <v>105</v>
      </c>
      <c r="C1" s="33" t="s">
        <v>106</v>
      </c>
      <c r="D1" s="33" t="s">
        <v>107</v>
      </c>
      <c r="E1" s="33" t="s">
        <v>108</v>
      </c>
      <c r="H1" s="6" t="s">
        <v>109</v>
      </c>
      <c r="I1" t="s">
        <v>110</v>
      </c>
      <c r="J1" t="s">
        <v>111</v>
      </c>
      <c r="K1" t="s">
        <v>112</v>
      </c>
    </row>
    <row r="2" ht="15.75">
      <c r="A2" s="14"/>
    </row>
    <row r="3" ht="15.75">
      <c r="A3" s="34" t="s">
        <v>1</v>
      </c>
    </row>
    <row r="4" spans="1:11" ht="15.75">
      <c r="A4" s="35" t="s">
        <v>4</v>
      </c>
      <c r="B4" s="36">
        <v>10</v>
      </c>
      <c r="C4" s="36">
        <v>11</v>
      </c>
      <c r="D4" s="36">
        <f aca="true" t="shared" si="0" ref="D4:D15">C4-C4*20%</f>
        <v>8.8</v>
      </c>
      <c r="E4" s="10">
        <v>100</v>
      </c>
      <c r="F4" s="11"/>
      <c r="H4" s="36">
        <v>6.77</v>
      </c>
      <c r="I4" s="37">
        <v>8</v>
      </c>
      <c r="J4" s="37">
        <v>8</v>
      </c>
      <c r="K4" s="38">
        <v>11</v>
      </c>
    </row>
    <row r="5" spans="1:11" ht="15.75">
      <c r="A5" s="35" t="s">
        <v>5</v>
      </c>
      <c r="B5" s="36">
        <v>6</v>
      </c>
      <c r="C5" s="36">
        <v>7</v>
      </c>
      <c r="D5" s="36">
        <f t="shared" si="0"/>
        <v>5.6</v>
      </c>
      <c r="E5" s="10"/>
      <c r="F5" s="11"/>
      <c r="H5" s="36">
        <v>0.67</v>
      </c>
      <c r="I5" s="37">
        <v>4</v>
      </c>
      <c r="J5" s="37">
        <v>7</v>
      </c>
      <c r="K5" s="38">
        <v>7</v>
      </c>
    </row>
    <row r="6" spans="1:11" ht="15.75">
      <c r="A6" s="35" t="s">
        <v>6</v>
      </c>
      <c r="B6" s="36">
        <v>8</v>
      </c>
      <c r="C6" s="36">
        <v>9</v>
      </c>
      <c r="D6" s="36">
        <f t="shared" si="0"/>
        <v>7.2</v>
      </c>
      <c r="E6" s="10"/>
      <c r="F6" s="11"/>
      <c r="H6" s="36">
        <v>6.21</v>
      </c>
      <c r="I6" s="37">
        <v>6</v>
      </c>
      <c r="J6" s="37">
        <v>18</v>
      </c>
      <c r="K6" s="37">
        <v>10</v>
      </c>
    </row>
    <row r="7" spans="1:11" ht="15.75">
      <c r="A7" s="39" t="s">
        <v>7</v>
      </c>
      <c r="B7" s="36">
        <v>21</v>
      </c>
      <c r="C7" s="36">
        <v>24</v>
      </c>
      <c r="D7" s="36">
        <f t="shared" si="0"/>
        <v>19.2</v>
      </c>
      <c r="E7" s="10"/>
      <c r="F7" s="11"/>
      <c r="G7" t="s">
        <v>113</v>
      </c>
      <c r="H7" s="36">
        <f>2.46*3</f>
        <v>7.38</v>
      </c>
      <c r="I7" s="37">
        <v>15</v>
      </c>
      <c r="J7" s="37">
        <v>17</v>
      </c>
      <c r="K7" s="37">
        <v>24</v>
      </c>
    </row>
    <row r="8" spans="1:11" ht="15.75">
      <c r="A8" s="39" t="s">
        <v>8</v>
      </c>
      <c r="B8" s="36">
        <v>22</v>
      </c>
      <c r="C8" s="36">
        <v>25</v>
      </c>
      <c r="D8" s="36">
        <f t="shared" si="0"/>
        <v>20</v>
      </c>
      <c r="E8" s="10"/>
      <c r="F8" s="11"/>
      <c r="G8" t="s">
        <v>114</v>
      </c>
      <c r="H8" s="36">
        <v>8.13</v>
      </c>
      <c r="I8" s="38">
        <f>7+8+6</f>
        <v>21</v>
      </c>
      <c r="J8" s="38">
        <f>14+15+10</f>
        <v>39</v>
      </c>
      <c r="K8" s="38">
        <f>10+15+7</f>
        <v>32</v>
      </c>
    </row>
    <row r="9" spans="1:11" ht="15.75">
      <c r="A9" s="35" t="s">
        <v>9</v>
      </c>
      <c r="B9" s="40">
        <v>6</v>
      </c>
      <c r="C9" s="40">
        <v>7</v>
      </c>
      <c r="D9" s="36">
        <f t="shared" si="0"/>
        <v>5.6</v>
      </c>
      <c r="E9" s="10"/>
      <c r="F9" s="13"/>
      <c r="H9" s="36">
        <v>2.54</v>
      </c>
      <c r="I9" s="37">
        <v>5</v>
      </c>
      <c r="J9" s="37">
        <v>11</v>
      </c>
      <c r="K9" s="37">
        <v>7</v>
      </c>
    </row>
    <row r="10" spans="1:11" ht="15.75">
      <c r="A10" s="35" t="s">
        <v>10</v>
      </c>
      <c r="B10" s="40">
        <v>7</v>
      </c>
      <c r="C10" s="40">
        <v>8</v>
      </c>
      <c r="D10" s="36">
        <f t="shared" si="0"/>
        <v>6.4</v>
      </c>
      <c r="E10" s="10"/>
      <c r="F10" s="13"/>
      <c r="H10" s="36">
        <v>2.56</v>
      </c>
      <c r="I10" s="37">
        <v>5</v>
      </c>
      <c r="J10" s="37">
        <v>11</v>
      </c>
      <c r="K10" s="37">
        <v>7</v>
      </c>
    </row>
    <row r="11" spans="1:11" ht="15.75">
      <c r="A11" s="35" t="s">
        <v>11</v>
      </c>
      <c r="B11" s="40">
        <v>7</v>
      </c>
      <c r="C11" s="40">
        <v>8</v>
      </c>
      <c r="D11" s="36">
        <f t="shared" si="0"/>
        <v>6.4</v>
      </c>
      <c r="E11" s="10"/>
      <c r="F11" s="13"/>
      <c r="H11" s="36">
        <v>2.53</v>
      </c>
      <c r="I11" s="37">
        <v>5</v>
      </c>
      <c r="J11" s="37">
        <v>10</v>
      </c>
      <c r="K11" s="37">
        <v>7</v>
      </c>
    </row>
    <row r="12" spans="1:11" ht="15.75">
      <c r="A12" s="35" t="s">
        <v>12</v>
      </c>
      <c r="B12" s="36">
        <v>11</v>
      </c>
      <c r="C12" s="36">
        <v>12</v>
      </c>
      <c r="D12" s="36">
        <f t="shared" si="0"/>
        <v>9.6</v>
      </c>
      <c r="E12" s="10"/>
      <c r="F12" s="11"/>
      <c r="H12" s="36">
        <v>2.83</v>
      </c>
      <c r="I12" s="37">
        <v>10</v>
      </c>
      <c r="J12" s="37">
        <v>16</v>
      </c>
      <c r="K12" s="37">
        <v>18</v>
      </c>
    </row>
    <row r="13" spans="1:11" ht="15.75">
      <c r="A13" s="35" t="s">
        <v>13</v>
      </c>
      <c r="B13" s="36">
        <v>6</v>
      </c>
      <c r="C13" s="36">
        <v>7</v>
      </c>
      <c r="D13" s="36">
        <f t="shared" si="0"/>
        <v>5.6</v>
      </c>
      <c r="E13" s="10"/>
      <c r="F13" s="11"/>
      <c r="H13" s="36">
        <v>2.56</v>
      </c>
      <c r="I13" s="37">
        <v>5</v>
      </c>
      <c r="J13" s="37">
        <v>11</v>
      </c>
      <c r="K13" s="37">
        <v>7</v>
      </c>
    </row>
    <row r="14" spans="1:11" ht="15.75">
      <c r="A14" s="9" t="s">
        <v>14</v>
      </c>
      <c r="B14" s="36">
        <v>6</v>
      </c>
      <c r="C14" s="36">
        <v>7</v>
      </c>
      <c r="D14" s="36">
        <f t="shared" si="0"/>
        <v>5.6</v>
      </c>
      <c r="E14" s="10"/>
      <c r="F14" s="11"/>
      <c r="H14" s="36">
        <v>2.5</v>
      </c>
      <c r="I14" s="37">
        <v>5</v>
      </c>
      <c r="J14" s="37">
        <v>10</v>
      </c>
      <c r="K14" s="37">
        <v>7</v>
      </c>
    </row>
    <row r="15" spans="1:11" ht="15.75">
      <c r="A15" s="41" t="s">
        <v>115</v>
      </c>
      <c r="B15" s="42">
        <f>SUM(B4:B14)</f>
        <v>110</v>
      </c>
      <c r="C15" s="42">
        <f>SUM(C4:C14)</f>
        <v>125</v>
      </c>
      <c r="D15" s="42">
        <f t="shared" si="0"/>
        <v>100</v>
      </c>
      <c r="E15" s="10"/>
      <c r="F15" s="43"/>
      <c r="G15" s="44"/>
      <c r="H15" s="42">
        <f>SUM(H4:H14)</f>
        <v>44.68</v>
      </c>
      <c r="I15" s="45">
        <f>SUM(I4:I14)</f>
        <v>89</v>
      </c>
      <c r="J15" s="45">
        <f>SUM(J4:J14)</f>
        <v>158</v>
      </c>
      <c r="K15" s="45">
        <f>SUM(K4:K14)</f>
        <v>137</v>
      </c>
    </row>
    <row r="16" spans="1:6" ht="15.75">
      <c r="A16" s="14"/>
      <c r="B16" s="11"/>
      <c r="C16" s="11"/>
      <c r="D16" s="11"/>
      <c r="E16" s="11"/>
      <c r="F16" s="11"/>
    </row>
    <row r="17" ht="15.75">
      <c r="A17" s="34" t="s">
        <v>15</v>
      </c>
    </row>
    <row r="18" spans="1:11" ht="15.75">
      <c r="A18" s="46" t="s">
        <v>16</v>
      </c>
      <c r="B18" s="36">
        <v>15</v>
      </c>
      <c r="C18" s="36">
        <v>17</v>
      </c>
      <c r="D18" s="36">
        <f aca="true" t="shared" si="1" ref="D18:D23">C18-C18*20%</f>
        <v>13.6</v>
      </c>
      <c r="E18" s="10">
        <v>92</v>
      </c>
      <c r="F18" s="11"/>
      <c r="H18" s="36">
        <v>7.28</v>
      </c>
      <c r="I18" s="37">
        <v>16</v>
      </c>
      <c r="J18" s="37">
        <v>30</v>
      </c>
      <c r="K18" s="37">
        <v>18</v>
      </c>
    </row>
    <row r="19" spans="1:11" ht="15.75">
      <c r="A19" s="46" t="s">
        <v>17</v>
      </c>
      <c r="B19" s="36">
        <v>16</v>
      </c>
      <c r="C19" s="36">
        <v>18</v>
      </c>
      <c r="D19" s="36">
        <f t="shared" si="1"/>
        <v>14.4</v>
      </c>
      <c r="E19" s="10"/>
      <c r="F19" s="11"/>
      <c r="H19" s="36">
        <v>7.15</v>
      </c>
      <c r="I19" s="37">
        <v>25</v>
      </c>
      <c r="J19" s="37">
        <v>30</v>
      </c>
      <c r="K19" s="37">
        <v>18</v>
      </c>
    </row>
    <row r="20" spans="1:11" ht="15.75">
      <c r="A20" s="46" t="s">
        <v>18</v>
      </c>
      <c r="B20" s="36">
        <v>16</v>
      </c>
      <c r="C20" s="36">
        <v>18</v>
      </c>
      <c r="D20" s="36">
        <f t="shared" si="1"/>
        <v>14.4</v>
      </c>
      <c r="E20" s="10"/>
      <c r="F20" s="11"/>
      <c r="H20" s="36">
        <v>6.8</v>
      </c>
      <c r="I20" s="37">
        <v>25</v>
      </c>
      <c r="J20" s="37">
        <v>30</v>
      </c>
      <c r="K20" s="37">
        <v>18</v>
      </c>
    </row>
    <row r="21" spans="1:11" ht="15.75">
      <c r="A21" s="46" t="s">
        <v>19</v>
      </c>
      <c r="B21" s="36">
        <v>30</v>
      </c>
      <c r="C21" s="36">
        <v>33</v>
      </c>
      <c r="D21" s="36">
        <f t="shared" si="1"/>
        <v>26.4</v>
      </c>
      <c r="E21" s="10"/>
      <c r="F21" s="11"/>
      <c r="H21" s="36">
        <v>12.08</v>
      </c>
      <c r="I21" s="37">
        <v>35</v>
      </c>
      <c r="J21" s="37">
        <v>45</v>
      </c>
      <c r="K21" s="37">
        <v>35</v>
      </c>
    </row>
    <row r="22" spans="1:11" ht="15.75">
      <c r="A22" s="46" t="s">
        <v>20</v>
      </c>
      <c r="B22" s="36">
        <v>26</v>
      </c>
      <c r="C22" s="36">
        <v>29</v>
      </c>
      <c r="D22" s="36">
        <f t="shared" si="1"/>
        <v>23.2</v>
      </c>
      <c r="E22" s="10"/>
      <c r="F22" s="11"/>
      <c r="H22" s="36">
        <v>11.12</v>
      </c>
      <c r="I22" s="37">
        <v>35</v>
      </c>
      <c r="J22" s="37"/>
      <c r="K22" s="37">
        <v>35</v>
      </c>
    </row>
    <row r="23" spans="1:11" ht="15.75">
      <c r="A23" s="41" t="s">
        <v>115</v>
      </c>
      <c r="B23" s="42">
        <f>SUM(B18:B22)</f>
        <v>103</v>
      </c>
      <c r="C23" s="42">
        <f>SUM(C18:C22)</f>
        <v>115</v>
      </c>
      <c r="D23" s="42">
        <f t="shared" si="1"/>
        <v>92</v>
      </c>
      <c r="E23" s="10"/>
      <c r="F23" s="43"/>
      <c r="G23" s="44"/>
      <c r="H23" s="42">
        <f>SUM(H18:H22)</f>
        <v>44.43</v>
      </c>
      <c r="I23" s="45">
        <f>SUM(I18:I22)</f>
        <v>136</v>
      </c>
      <c r="J23" s="45">
        <f>SUM(J18:J22)</f>
        <v>135</v>
      </c>
      <c r="K23" s="45">
        <f>SUM(K18:K22)</f>
        <v>124</v>
      </c>
    </row>
    <row r="24" spans="1:6" ht="15.75">
      <c r="A24" s="14"/>
      <c r="B24" s="11"/>
      <c r="C24" s="11"/>
      <c r="D24" s="11"/>
      <c r="E24" s="11"/>
      <c r="F24" s="11"/>
    </row>
    <row r="25" ht="15.75">
      <c r="A25" s="34" t="s">
        <v>21</v>
      </c>
    </row>
    <row r="26" spans="1:11" ht="15.75">
      <c r="A26" s="35" t="s">
        <v>9</v>
      </c>
      <c r="B26" s="36">
        <v>6</v>
      </c>
      <c r="C26" s="36">
        <v>7</v>
      </c>
      <c r="D26" s="36">
        <f aca="true" t="shared" si="2" ref="D26:D33">C26-C26*20%</f>
        <v>5.6</v>
      </c>
      <c r="E26" s="10">
        <v>147</v>
      </c>
      <c r="F26" s="11"/>
      <c r="H26" s="36">
        <v>2.54</v>
      </c>
      <c r="I26" s="37">
        <v>5</v>
      </c>
      <c r="J26" s="37">
        <v>11</v>
      </c>
      <c r="K26" s="37">
        <v>7</v>
      </c>
    </row>
    <row r="27" spans="1:11" ht="15.75">
      <c r="A27" s="35" t="s">
        <v>8</v>
      </c>
      <c r="B27" s="36">
        <v>22</v>
      </c>
      <c r="C27" s="36">
        <v>25</v>
      </c>
      <c r="D27" s="36">
        <f t="shared" si="2"/>
        <v>20</v>
      </c>
      <c r="E27" s="10"/>
      <c r="F27" s="11"/>
      <c r="G27" t="s">
        <v>114</v>
      </c>
      <c r="H27" s="36">
        <v>8.13</v>
      </c>
      <c r="I27" s="37">
        <f>7+8+6</f>
        <v>21</v>
      </c>
      <c r="J27" s="37">
        <f>14+15+10</f>
        <v>39</v>
      </c>
      <c r="K27" s="37">
        <f>10+15+7</f>
        <v>32</v>
      </c>
    </row>
    <row r="28" spans="1:11" ht="15.75">
      <c r="A28" s="35" t="s">
        <v>22</v>
      </c>
      <c r="B28" s="36">
        <v>21</v>
      </c>
      <c r="C28" s="36">
        <v>23</v>
      </c>
      <c r="D28" s="36">
        <f t="shared" si="2"/>
        <v>18.4</v>
      </c>
      <c r="E28" s="10"/>
      <c r="F28" s="11"/>
      <c r="H28" s="36">
        <v>3.63</v>
      </c>
      <c r="I28" s="37"/>
      <c r="J28" s="37"/>
      <c r="K28" s="37">
        <v>25</v>
      </c>
    </row>
    <row r="29" spans="1:11" ht="15.75">
      <c r="A29" s="35" t="s">
        <v>23</v>
      </c>
      <c r="B29" s="36">
        <v>39</v>
      </c>
      <c r="C29" s="36">
        <v>43</v>
      </c>
      <c r="D29" s="36">
        <f t="shared" si="2"/>
        <v>34.4</v>
      </c>
      <c r="E29" s="10"/>
      <c r="F29" s="11"/>
      <c r="H29" s="36">
        <v>12.1</v>
      </c>
      <c r="I29" s="37">
        <v>27</v>
      </c>
      <c r="J29" s="37"/>
      <c r="K29" s="37">
        <v>30</v>
      </c>
    </row>
    <row r="30" spans="1:11" ht="15.75">
      <c r="A30" s="35" t="s">
        <v>24</v>
      </c>
      <c r="B30" s="36">
        <v>43</v>
      </c>
      <c r="C30" s="36">
        <v>47</v>
      </c>
      <c r="D30" s="36">
        <f t="shared" si="2"/>
        <v>37.6</v>
      </c>
      <c r="E30" s="10"/>
      <c r="F30" s="11"/>
      <c r="H30" s="36">
        <v>12.45</v>
      </c>
      <c r="I30" s="37"/>
      <c r="J30" s="37"/>
      <c r="K30" s="37">
        <v>35</v>
      </c>
    </row>
    <row r="31" spans="1:11" ht="15.75">
      <c r="A31" s="35" t="s">
        <v>25</v>
      </c>
      <c r="B31" s="36">
        <v>8</v>
      </c>
      <c r="C31" s="36">
        <v>9</v>
      </c>
      <c r="D31" s="36">
        <f t="shared" si="2"/>
        <v>7.2</v>
      </c>
      <c r="E31" s="10"/>
      <c r="F31" s="11"/>
      <c r="H31" s="36">
        <v>6.21</v>
      </c>
      <c r="I31" s="37">
        <v>6</v>
      </c>
      <c r="J31" s="37">
        <v>18</v>
      </c>
      <c r="K31" s="37">
        <v>10</v>
      </c>
    </row>
    <row r="32" spans="1:11" ht="15.75">
      <c r="A32" s="47" t="s">
        <v>26</v>
      </c>
      <c r="B32" s="48">
        <v>27</v>
      </c>
      <c r="C32" s="49">
        <v>30</v>
      </c>
      <c r="D32" s="36">
        <f t="shared" si="2"/>
        <v>24</v>
      </c>
      <c r="E32" s="10"/>
      <c r="F32" s="18"/>
      <c r="H32" s="36">
        <v>5.07</v>
      </c>
      <c r="I32" s="37">
        <v>10</v>
      </c>
      <c r="J32" s="37">
        <v>24</v>
      </c>
      <c r="K32" s="37">
        <v>17</v>
      </c>
    </row>
    <row r="33" spans="1:11" ht="15.75">
      <c r="A33" s="50" t="s">
        <v>115</v>
      </c>
      <c r="B33" s="42">
        <f>SUM(B26:B32)</f>
        <v>166</v>
      </c>
      <c r="C33" s="42">
        <f>SUM(C26:C32)</f>
        <v>184</v>
      </c>
      <c r="D33" s="42">
        <f t="shared" si="2"/>
        <v>147.2</v>
      </c>
      <c r="E33" s="10"/>
      <c r="F33" s="51"/>
      <c r="G33" s="52"/>
      <c r="H33" s="53">
        <f>SUM(H26:H32)</f>
        <v>50.13</v>
      </c>
      <c r="I33" s="54">
        <f>SUM(I26:I32)</f>
        <v>69</v>
      </c>
      <c r="J33" s="54">
        <f>SUM(J26:J32)</f>
        <v>92</v>
      </c>
      <c r="K33" s="54">
        <f>SUM(K26:K32)</f>
        <v>156</v>
      </c>
    </row>
    <row r="34" spans="1:9" ht="15.75">
      <c r="A34" s="19"/>
      <c r="B34" s="21"/>
      <c r="C34" s="21"/>
      <c r="D34" s="21"/>
      <c r="E34" s="21"/>
      <c r="F34" s="21"/>
      <c r="G34" s="1"/>
      <c r="H34" s="21"/>
      <c r="I34" s="1"/>
    </row>
    <row r="35" ht="15.75">
      <c r="A35" s="34" t="s">
        <v>27</v>
      </c>
    </row>
    <row r="36" spans="1:11" ht="15.75">
      <c r="A36" s="35" t="s">
        <v>9</v>
      </c>
      <c r="B36" s="36">
        <v>6</v>
      </c>
      <c r="C36" s="36">
        <v>7</v>
      </c>
      <c r="D36" s="36">
        <f aca="true" t="shared" si="3" ref="D36:D50">C36-C36*20%</f>
        <v>5.6</v>
      </c>
      <c r="E36" s="10">
        <v>122</v>
      </c>
      <c r="F36" s="11"/>
      <c r="H36" s="36">
        <v>2.54</v>
      </c>
      <c r="I36" s="37">
        <v>5</v>
      </c>
      <c r="J36" s="37">
        <v>11</v>
      </c>
      <c r="K36" s="37">
        <v>7</v>
      </c>
    </row>
    <row r="37" spans="1:11" ht="15.75">
      <c r="A37" s="35" t="s">
        <v>8</v>
      </c>
      <c r="B37" s="36">
        <v>22</v>
      </c>
      <c r="C37" s="36">
        <v>25</v>
      </c>
      <c r="D37" s="36">
        <f t="shared" si="3"/>
        <v>20</v>
      </c>
      <c r="E37" s="10"/>
      <c r="F37" s="11"/>
      <c r="G37" t="s">
        <v>114</v>
      </c>
      <c r="H37" s="36">
        <v>8.13</v>
      </c>
      <c r="I37" s="37">
        <f>7+8+6</f>
        <v>21</v>
      </c>
      <c r="J37" s="37">
        <f>14+15+10</f>
        <v>39</v>
      </c>
      <c r="K37" s="37">
        <f>10+15+7</f>
        <v>32</v>
      </c>
    </row>
    <row r="38" spans="1:11" ht="15.75">
      <c r="A38" s="35" t="s">
        <v>10</v>
      </c>
      <c r="B38" s="36">
        <v>7</v>
      </c>
      <c r="C38" s="36">
        <v>8</v>
      </c>
      <c r="D38" s="36">
        <f t="shared" si="3"/>
        <v>6.4</v>
      </c>
      <c r="E38" s="10"/>
      <c r="F38" s="11"/>
      <c r="H38" s="36">
        <v>2.56</v>
      </c>
      <c r="I38" s="37">
        <v>5</v>
      </c>
      <c r="J38" s="37">
        <v>11</v>
      </c>
      <c r="K38" s="37">
        <v>7</v>
      </c>
    </row>
    <row r="39" spans="1:11" ht="15.75">
      <c r="A39" s="35" t="s">
        <v>28</v>
      </c>
      <c r="B39" s="40">
        <v>7</v>
      </c>
      <c r="C39" s="40">
        <v>8</v>
      </c>
      <c r="D39" s="36">
        <f t="shared" si="3"/>
        <v>6.4</v>
      </c>
      <c r="E39" s="10"/>
      <c r="F39" s="13"/>
      <c r="H39" s="36">
        <v>2.53</v>
      </c>
      <c r="I39" s="37">
        <v>5</v>
      </c>
      <c r="J39" s="37">
        <v>10</v>
      </c>
      <c r="K39" s="37">
        <v>7</v>
      </c>
    </row>
    <row r="40" spans="1:11" ht="15.75">
      <c r="A40" s="35" t="s">
        <v>29</v>
      </c>
      <c r="B40" s="36">
        <v>7</v>
      </c>
      <c r="C40" s="36">
        <v>8</v>
      </c>
      <c r="D40" s="36">
        <f t="shared" si="3"/>
        <v>6.4</v>
      </c>
      <c r="E40" s="10"/>
      <c r="F40" s="11"/>
      <c r="H40" s="36">
        <v>2.54</v>
      </c>
      <c r="I40" s="37">
        <v>5</v>
      </c>
      <c r="J40" s="37">
        <v>10</v>
      </c>
      <c r="K40" s="37">
        <v>7</v>
      </c>
    </row>
    <row r="41" spans="1:11" ht="15.75">
      <c r="A41" s="35" t="s">
        <v>30</v>
      </c>
      <c r="B41" s="36">
        <v>6</v>
      </c>
      <c r="C41" s="36">
        <v>7</v>
      </c>
      <c r="D41" s="36">
        <f t="shared" si="3"/>
        <v>5.6</v>
      </c>
      <c r="E41" s="10"/>
      <c r="F41" s="11"/>
      <c r="H41" s="36">
        <v>2.62</v>
      </c>
      <c r="I41" s="37">
        <v>5</v>
      </c>
      <c r="J41" s="37">
        <v>15</v>
      </c>
      <c r="K41" s="37">
        <v>7</v>
      </c>
    </row>
    <row r="42" spans="1:11" ht="15.75">
      <c r="A42" s="35" t="s">
        <v>31</v>
      </c>
      <c r="B42" s="36">
        <v>20</v>
      </c>
      <c r="C42" s="36">
        <v>22</v>
      </c>
      <c r="D42" s="36">
        <f t="shared" si="3"/>
        <v>17.6</v>
      </c>
      <c r="E42" s="10"/>
      <c r="F42" s="11"/>
      <c r="G42" s="55" t="s">
        <v>116</v>
      </c>
      <c r="H42" s="36">
        <v>2.54</v>
      </c>
      <c r="I42" s="37">
        <v>5</v>
      </c>
      <c r="J42" s="37">
        <v>14</v>
      </c>
      <c r="K42" s="37">
        <v>10</v>
      </c>
    </row>
    <row r="43" spans="1:11" ht="15.75">
      <c r="A43" s="35" t="s">
        <v>32</v>
      </c>
      <c r="B43" s="36">
        <v>7</v>
      </c>
      <c r="C43" s="36">
        <v>8</v>
      </c>
      <c r="D43" s="36">
        <f t="shared" si="3"/>
        <v>6.4</v>
      </c>
      <c r="E43" s="10"/>
      <c r="F43" s="11"/>
      <c r="H43" s="36">
        <v>2.55</v>
      </c>
      <c r="I43" s="37">
        <v>5</v>
      </c>
      <c r="J43" s="37">
        <v>20</v>
      </c>
      <c r="K43" s="37">
        <v>7</v>
      </c>
    </row>
    <row r="44" spans="1:11" ht="15.75">
      <c r="A44" s="35" t="s">
        <v>7</v>
      </c>
      <c r="B44" s="36">
        <v>21</v>
      </c>
      <c r="C44" s="36">
        <v>24</v>
      </c>
      <c r="D44" s="36">
        <f t="shared" si="3"/>
        <v>19.2</v>
      </c>
      <c r="E44" s="10"/>
      <c r="F44" s="11"/>
      <c r="G44" t="s">
        <v>113</v>
      </c>
      <c r="H44" s="36">
        <v>7.38</v>
      </c>
      <c r="I44" s="37">
        <v>15</v>
      </c>
      <c r="J44" s="37">
        <v>17</v>
      </c>
      <c r="K44" s="37">
        <v>24</v>
      </c>
    </row>
    <row r="45" spans="1:11" ht="15.75">
      <c r="A45" s="35" t="s">
        <v>33</v>
      </c>
      <c r="B45" s="36">
        <v>6</v>
      </c>
      <c r="C45" s="36">
        <v>7</v>
      </c>
      <c r="D45" s="36">
        <f t="shared" si="3"/>
        <v>5.6</v>
      </c>
      <c r="E45" s="10"/>
      <c r="F45" s="11"/>
      <c r="H45" s="36">
        <v>2.61</v>
      </c>
      <c r="I45" s="37">
        <v>6</v>
      </c>
      <c r="J45" s="37">
        <v>16</v>
      </c>
      <c r="K45" s="37">
        <v>8</v>
      </c>
    </row>
    <row r="46" spans="1:11" ht="15.75">
      <c r="A46" s="35" t="s">
        <v>34</v>
      </c>
      <c r="B46" s="36">
        <v>6</v>
      </c>
      <c r="C46" s="36">
        <v>7</v>
      </c>
      <c r="D46" s="36">
        <f t="shared" si="3"/>
        <v>5.6</v>
      </c>
      <c r="E46" s="10"/>
      <c r="F46" s="11"/>
      <c r="H46" s="36">
        <v>2.54</v>
      </c>
      <c r="I46" s="37">
        <v>6</v>
      </c>
      <c r="J46" s="37">
        <v>11</v>
      </c>
      <c r="K46" s="37">
        <v>8</v>
      </c>
    </row>
    <row r="47" spans="1:11" ht="15.75">
      <c r="A47" s="35" t="s">
        <v>35</v>
      </c>
      <c r="B47" s="36">
        <v>7</v>
      </c>
      <c r="C47" s="36">
        <v>8</v>
      </c>
      <c r="D47" s="36">
        <f t="shared" si="3"/>
        <v>6.4</v>
      </c>
      <c r="E47" s="10"/>
      <c r="F47" s="11"/>
      <c r="H47" s="36">
        <v>2.55</v>
      </c>
      <c r="I47" s="37">
        <v>6</v>
      </c>
      <c r="J47" s="37">
        <v>11</v>
      </c>
      <c r="K47" s="37">
        <v>8</v>
      </c>
    </row>
    <row r="48" spans="1:11" ht="15.75">
      <c r="A48" s="35" t="s">
        <v>36</v>
      </c>
      <c r="B48" s="36">
        <v>6</v>
      </c>
      <c r="C48" s="36">
        <v>7</v>
      </c>
      <c r="D48" s="36">
        <f t="shared" si="3"/>
        <v>5.6</v>
      </c>
      <c r="E48" s="10"/>
      <c r="F48" s="11"/>
      <c r="H48" s="36">
        <v>2.56</v>
      </c>
      <c r="I48" s="37">
        <v>5</v>
      </c>
      <c r="J48" s="37">
        <v>11</v>
      </c>
      <c r="K48" s="37">
        <v>7</v>
      </c>
    </row>
    <row r="49" spans="1:11" ht="15.75">
      <c r="A49" s="35" t="s">
        <v>37</v>
      </c>
      <c r="B49" s="36">
        <v>6</v>
      </c>
      <c r="C49" s="36">
        <v>7</v>
      </c>
      <c r="D49" s="36">
        <f t="shared" si="3"/>
        <v>5.6</v>
      </c>
      <c r="E49" s="10"/>
      <c r="F49" s="11"/>
      <c r="H49" s="36">
        <v>2.5</v>
      </c>
      <c r="I49" s="37">
        <v>5</v>
      </c>
      <c r="J49" s="37">
        <v>10</v>
      </c>
      <c r="K49" s="37">
        <v>7</v>
      </c>
    </row>
    <row r="50" spans="1:11" ht="15.75">
      <c r="A50" s="50" t="s">
        <v>115</v>
      </c>
      <c r="B50" s="42">
        <f>SUM(B36:B49)</f>
        <v>134</v>
      </c>
      <c r="C50" s="42">
        <f>SUM(C36:C49)</f>
        <v>153</v>
      </c>
      <c r="D50" s="42">
        <f t="shared" si="3"/>
        <v>122.4</v>
      </c>
      <c r="E50" s="10"/>
      <c r="F50" s="51"/>
      <c r="H50" s="53">
        <f>SUM(H36:H49)</f>
        <v>46.15</v>
      </c>
      <c r="I50" s="54">
        <f>SUM(I36:I49)</f>
        <v>99</v>
      </c>
      <c r="J50" s="54">
        <f>SUM(J36:J49)</f>
        <v>206</v>
      </c>
      <c r="K50" s="54">
        <f>SUM(K36:K49)</f>
        <v>146</v>
      </c>
    </row>
    <row r="51" spans="1:4" ht="15.75">
      <c r="A51" s="14"/>
      <c r="D51" s="11"/>
    </row>
    <row r="52" spans="1:4" ht="15.75">
      <c r="A52" s="14"/>
      <c r="D52" s="11"/>
    </row>
    <row r="53" spans="1:4" ht="15.75">
      <c r="A53" s="34" t="s">
        <v>38</v>
      </c>
      <c r="D53" s="11"/>
    </row>
    <row r="54" spans="1:11" ht="15.75">
      <c r="A54" s="35" t="s">
        <v>8</v>
      </c>
      <c r="B54" s="36">
        <v>22</v>
      </c>
      <c r="C54" s="36">
        <v>25</v>
      </c>
      <c r="D54" s="36">
        <f aca="true" t="shared" si="4" ref="D54:D57">C54-C54*20%</f>
        <v>20</v>
      </c>
      <c r="E54" s="10">
        <v>35</v>
      </c>
      <c r="F54" s="11"/>
      <c r="G54" t="s">
        <v>114</v>
      </c>
      <c r="H54" s="36">
        <v>8.13</v>
      </c>
      <c r="I54" s="37">
        <f>7+8+6</f>
        <v>21</v>
      </c>
      <c r="J54" s="37">
        <f>14+15+10</f>
        <v>39</v>
      </c>
      <c r="K54" s="37">
        <f>10+15+7</f>
        <v>32</v>
      </c>
    </row>
    <row r="55" spans="1:11" ht="15.75">
      <c r="A55" s="35" t="s">
        <v>12</v>
      </c>
      <c r="B55" s="36">
        <v>11</v>
      </c>
      <c r="C55" s="36">
        <v>12</v>
      </c>
      <c r="D55" s="36">
        <f t="shared" si="4"/>
        <v>9.6</v>
      </c>
      <c r="E55" s="10"/>
      <c r="F55" s="11"/>
      <c r="H55" s="36">
        <v>2.83</v>
      </c>
      <c r="I55" s="37">
        <v>10</v>
      </c>
      <c r="J55" s="37">
        <v>16</v>
      </c>
      <c r="K55" s="37">
        <v>18</v>
      </c>
    </row>
    <row r="56" spans="1:11" ht="15.75">
      <c r="A56" s="35" t="s">
        <v>9</v>
      </c>
      <c r="B56" s="36">
        <v>6</v>
      </c>
      <c r="C56" s="36">
        <v>7</v>
      </c>
      <c r="D56" s="36">
        <f t="shared" si="4"/>
        <v>5.6</v>
      </c>
      <c r="E56" s="10"/>
      <c r="F56" s="11"/>
      <c r="H56" s="36">
        <v>2.54</v>
      </c>
      <c r="I56" s="37">
        <v>5</v>
      </c>
      <c r="J56" s="37">
        <v>11</v>
      </c>
      <c r="K56" s="37">
        <v>7</v>
      </c>
    </row>
    <row r="57" spans="1:11" ht="15.75">
      <c r="A57" s="50" t="s">
        <v>115</v>
      </c>
      <c r="B57" s="42">
        <f>SUM(B54:B56)</f>
        <v>39</v>
      </c>
      <c r="C57" s="42">
        <f>SUM(C54:C56)</f>
        <v>44</v>
      </c>
      <c r="D57" s="42">
        <f t="shared" si="4"/>
        <v>35.2</v>
      </c>
      <c r="E57" s="10"/>
      <c r="F57" s="51"/>
      <c r="H57" s="53">
        <f>SUM(H54:H56)</f>
        <v>13.5</v>
      </c>
      <c r="I57" s="54">
        <f>SUM(I54:I56)</f>
        <v>36</v>
      </c>
      <c r="J57" s="54">
        <f>SUM(J54:J56)</f>
        <v>66</v>
      </c>
      <c r="K57" s="54">
        <f>SUM(K54:K56)</f>
        <v>57</v>
      </c>
    </row>
    <row r="58" spans="1:4" ht="15.75">
      <c r="A58" s="56"/>
      <c r="D58" s="11"/>
    </row>
    <row r="59" spans="1:4" ht="15.75">
      <c r="A59" s="34" t="s">
        <v>39</v>
      </c>
      <c r="D59" s="11"/>
    </row>
    <row r="60" spans="1:11" ht="15.75">
      <c r="A60" s="57" t="s">
        <v>4</v>
      </c>
      <c r="B60" s="36">
        <v>10</v>
      </c>
      <c r="C60" s="36">
        <v>11</v>
      </c>
      <c r="D60" s="36">
        <f aca="true" t="shared" si="5" ref="D60:D65">C60-C60*20%</f>
        <v>8.8</v>
      </c>
      <c r="E60" s="10">
        <v>41</v>
      </c>
      <c r="F60" s="11"/>
      <c r="H60" s="36">
        <v>6.77</v>
      </c>
      <c r="I60" s="37">
        <v>8</v>
      </c>
      <c r="J60" s="37">
        <v>8</v>
      </c>
      <c r="K60" s="37">
        <v>11</v>
      </c>
    </row>
    <row r="61" spans="1:11" ht="15.75">
      <c r="A61" s="57" t="s">
        <v>5</v>
      </c>
      <c r="B61" s="36">
        <v>6</v>
      </c>
      <c r="C61" s="36">
        <v>7</v>
      </c>
      <c r="D61" s="36">
        <f t="shared" si="5"/>
        <v>5.6</v>
      </c>
      <c r="E61" s="10"/>
      <c r="F61" s="11"/>
      <c r="H61" s="36">
        <v>0.67</v>
      </c>
      <c r="I61" s="37">
        <v>4</v>
      </c>
      <c r="J61" s="37">
        <v>7</v>
      </c>
      <c r="K61" s="37">
        <v>7</v>
      </c>
    </row>
    <row r="62" spans="1:11" ht="15.75">
      <c r="A62" s="57" t="s">
        <v>12</v>
      </c>
      <c r="B62" s="36">
        <v>11</v>
      </c>
      <c r="C62" s="36">
        <v>12</v>
      </c>
      <c r="D62" s="36">
        <f t="shared" si="5"/>
        <v>9.6</v>
      </c>
      <c r="E62" s="10"/>
      <c r="F62" s="11"/>
      <c r="H62" s="36">
        <v>2.83</v>
      </c>
      <c r="I62" s="37">
        <v>10</v>
      </c>
      <c r="J62" s="37">
        <v>16</v>
      </c>
      <c r="K62" s="37">
        <v>18</v>
      </c>
    </row>
    <row r="63" spans="1:11" ht="15.75">
      <c r="A63" s="57" t="s">
        <v>40</v>
      </c>
      <c r="B63" s="36">
        <v>12</v>
      </c>
      <c r="C63" s="36">
        <v>13</v>
      </c>
      <c r="D63" s="36">
        <f t="shared" si="5"/>
        <v>10.4</v>
      </c>
      <c r="E63" s="10"/>
      <c r="F63" s="11"/>
      <c r="H63" s="36">
        <v>2.92</v>
      </c>
      <c r="I63" s="37">
        <v>10</v>
      </c>
      <c r="J63" s="37">
        <v>11</v>
      </c>
      <c r="K63" s="37">
        <v>15</v>
      </c>
    </row>
    <row r="64" spans="1:11" ht="15.75">
      <c r="A64" s="57" t="s">
        <v>10</v>
      </c>
      <c r="B64" s="36">
        <v>7</v>
      </c>
      <c r="C64" s="36">
        <v>8</v>
      </c>
      <c r="D64" s="36">
        <f t="shared" si="5"/>
        <v>6.4</v>
      </c>
      <c r="E64" s="10"/>
      <c r="F64" s="11"/>
      <c r="H64" s="36">
        <v>2.56</v>
      </c>
      <c r="I64" s="37">
        <v>5</v>
      </c>
      <c r="J64" s="37">
        <v>11</v>
      </c>
      <c r="K64" s="37">
        <v>7</v>
      </c>
    </row>
    <row r="65" spans="1:11" ht="15.75">
      <c r="A65" s="41" t="s">
        <v>115</v>
      </c>
      <c r="B65" s="42">
        <f>SUM(B60:B64)</f>
        <v>46</v>
      </c>
      <c r="C65" s="42">
        <f>SUM(C60:C64)</f>
        <v>51</v>
      </c>
      <c r="D65" s="42">
        <f t="shared" si="5"/>
        <v>40.8</v>
      </c>
      <c r="E65" s="10"/>
      <c r="F65" s="51"/>
      <c r="H65" s="53">
        <f>SUM(H60:H64)</f>
        <v>15.75</v>
      </c>
      <c r="I65" s="54">
        <f>SUM(I60:I64)</f>
        <v>37</v>
      </c>
      <c r="J65" s="54">
        <f>SUM(J60:J64)</f>
        <v>53</v>
      </c>
      <c r="K65" s="54">
        <f>SUM(K60:K64)</f>
        <v>58</v>
      </c>
    </row>
    <row r="66" spans="1:4" ht="15.75">
      <c r="A66" s="56"/>
      <c r="D66" s="11"/>
    </row>
    <row r="67" spans="1:4" ht="15.75">
      <c r="A67" s="34" t="s">
        <v>41</v>
      </c>
      <c r="D67" s="11"/>
    </row>
    <row r="68" spans="1:11" ht="15.75">
      <c r="A68" s="35" t="s">
        <v>4</v>
      </c>
      <c r="B68" s="36">
        <v>10</v>
      </c>
      <c r="C68" s="36">
        <v>11</v>
      </c>
      <c r="D68" s="36">
        <f aca="true" t="shared" si="6" ref="D68:D76">C68-C68*20%</f>
        <v>8.8</v>
      </c>
      <c r="E68" s="10">
        <v>170</v>
      </c>
      <c r="F68" s="11"/>
      <c r="H68" s="36">
        <v>6.77</v>
      </c>
      <c r="I68" s="37">
        <v>8</v>
      </c>
      <c r="J68" s="37">
        <v>8</v>
      </c>
      <c r="K68" s="37">
        <v>11</v>
      </c>
    </row>
    <row r="69" spans="1:11" ht="15.75">
      <c r="A69" s="35" t="s">
        <v>5</v>
      </c>
      <c r="B69" s="36">
        <v>6</v>
      </c>
      <c r="C69" s="36">
        <v>7</v>
      </c>
      <c r="D69" s="36">
        <f t="shared" si="6"/>
        <v>5.6</v>
      </c>
      <c r="E69" s="10"/>
      <c r="F69" s="11"/>
      <c r="H69" s="36">
        <v>0.67</v>
      </c>
      <c r="I69" s="37">
        <v>4</v>
      </c>
      <c r="J69" s="37">
        <v>7</v>
      </c>
      <c r="K69" s="37">
        <v>7</v>
      </c>
    </row>
    <row r="70" spans="1:11" ht="15.75">
      <c r="A70" s="35" t="s">
        <v>12</v>
      </c>
      <c r="B70" s="36">
        <v>11</v>
      </c>
      <c r="C70" s="36">
        <v>12</v>
      </c>
      <c r="D70" s="36">
        <f t="shared" si="6"/>
        <v>9.6</v>
      </c>
      <c r="E70" s="10"/>
      <c r="F70" s="11"/>
      <c r="H70" s="36">
        <v>2.83</v>
      </c>
      <c r="I70" s="37">
        <v>10</v>
      </c>
      <c r="J70" s="37">
        <v>16</v>
      </c>
      <c r="K70" s="37">
        <v>18</v>
      </c>
    </row>
    <row r="71" spans="1:11" ht="15.75">
      <c r="A71" s="35" t="s">
        <v>40</v>
      </c>
      <c r="B71" s="36">
        <v>12</v>
      </c>
      <c r="C71" s="36">
        <v>13</v>
      </c>
      <c r="D71" s="36">
        <f t="shared" si="6"/>
        <v>10.4</v>
      </c>
      <c r="E71" s="10"/>
      <c r="F71" s="11"/>
      <c r="H71" s="36">
        <v>2.92</v>
      </c>
      <c r="I71" s="37">
        <v>10</v>
      </c>
      <c r="J71" s="37">
        <v>11</v>
      </c>
      <c r="K71" s="37">
        <v>15</v>
      </c>
    </row>
    <row r="72" spans="1:11" ht="15.75">
      <c r="A72" s="35" t="s">
        <v>10</v>
      </c>
      <c r="B72" s="36">
        <v>7</v>
      </c>
      <c r="C72" s="36">
        <v>8</v>
      </c>
      <c r="D72" s="36">
        <f t="shared" si="6"/>
        <v>6.4</v>
      </c>
      <c r="E72" s="10"/>
      <c r="F72" s="11"/>
      <c r="H72" s="36">
        <v>2.56</v>
      </c>
      <c r="I72" s="37">
        <v>5</v>
      </c>
      <c r="J72" s="37">
        <v>11</v>
      </c>
      <c r="K72" s="37">
        <v>7</v>
      </c>
    </row>
    <row r="73" spans="1:11" ht="15.75">
      <c r="A73" s="35" t="s">
        <v>42</v>
      </c>
      <c r="B73" s="49">
        <v>48</v>
      </c>
      <c r="C73" s="49">
        <v>53</v>
      </c>
      <c r="D73" s="36">
        <f t="shared" si="6"/>
        <v>42.4</v>
      </c>
      <c r="E73" s="10"/>
      <c r="F73" s="18"/>
      <c r="H73" s="36">
        <v>22.38</v>
      </c>
      <c r="I73" s="37">
        <v>40</v>
      </c>
      <c r="J73" s="37">
        <v>42</v>
      </c>
      <c r="K73" s="37"/>
    </row>
    <row r="74" spans="1:11" ht="15.75">
      <c r="A74" s="35" t="s">
        <v>43</v>
      </c>
      <c r="B74" s="36">
        <v>49</v>
      </c>
      <c r="C74" s="36">
        <v>54</v>
      </c>
      <c r="D74" s="36">
        <f t="shared" si="6"/>
        <v>43.2</v>
      </c>
      <c r="E74" s="10"/>
      <c r="F74" s="11"/>
      <c r="H74" s="36">
        <v>35.51</v>
      </c>
      <c r="I74" s="37">
        <v>30</v>
      </c>
      <c r="J74" s="37"/>
      <c r="K74" s="37">
        <v>35</v>
      </c>
    </row>
    <row r="75" spans="1:11" ht="15.75">
      <c r="A75" s="35" t="s">
        <v>44</v>
      </c>
      <c r="B75" s="36">
        <v>49</v>
      </c>
      <c r="C75" s="36">
        <v>54</v>
      </c>
      <c r="D75" s="36">
        <f t="shared" si="6"/>
        <v>43.2</v>
      </c>
      <c r="E75" s="10"/>
      <c r="F75" s="11"/>
      <c r="H75" s="36">
        <v>40.11</v>
      </c>
      <c r="I75" s="37">
        <v>30</v>
      </c>
      <c r="J75" s="37"/>
      <c r="K75" s="37">
        <v>35</v>
      </c>
    </row>
    <row r="76" spans="1:11" ht="15.75">
      <c r="A76" s="50" t="s">
        <v>115</v>
      </c>
      <c r="B76" s="42">
        <f>SUM(B68:B75)</f>
        <v>192</v>
      </c>
      <c r="C76" s="42">
        <f>SUM(C68:C75)</f>
        <v>212</v>
      </c>
      <c r="D76" s="42">
        <f t="shared" si="6"/>
        <v>169.6</v>
      </c>
      <c r="E76" s="10"/>
      <c r="F76" s="51"/>
      <c r="H76" s="53">
        <f>SUM(H68:H75)</f>
        <v>113.75</v>
      </c>
      <c r="I76" s="54">
        <f>SUM(I68:I75)</f>
        <v>137</v>
      </c>
      <c r="J76" s="54">
        <f>SUM(J68:J75)</f>
        <v>95</v>
      </c>
      <c r="K76" s="54">
        <f>SUM(K68:K75)</f>
        <v>128</v>
      </c>
    </row>
    <row r="77" spans="1:4" ht="15.75">
      <c r="A77" s="56"/>
      <c r="D77" s="11"/>
    </row>
    <row r="78" spans="1:4" ht="15.75">
      <c r="A78" s="58" t="s">
        <v>117</v>
      </c>
      <c r="D78" s="11"/>
    </row>
    <row r="79" spans="1:11" ht="15.75">
      <c r="A79" s="59" t="s">
        <v>46</v>
      </c>
      <c r="B79" s="36">
        <v>7</v>
      </c>
      <c r="C79" s="36">
        <v>8</v>
      </c>
      <c r="D79" s="36">
        <f aca="true" t="shared" si="7" ref="D79:D87">C79-C79*20%</f>
        <v>6.4</v>
      </c>
      <c r="E79" s="10">
        <v>167</v>
      </c>
      <c r="F79" s="11"/>
      <c r="H79" s="36">
        <v>2.54</v>
      </c>
      <c r="I79" s="37"/>
      <c r="J79" s="37">
        <v>12</v>
      </c>
      <c r="K79" s="37">
        <v>15</v>
      </c>
    </row>
    <row r="80" spans="1:11" ht="15.75">
      <c r="A80" s="57" t="s">
        <v>47</v>
      </c>
      <c r="B80" s="36">
        <v>21</v>
      </c>
      <c r="C80" s="36">
        <v>24</v>
      </c>
      <c r="D80" s="36">
        <f t="shared" si="7"/>
        <v>19.2</v>
      </c>
      <c r="E80" s="10"/>
      <c r="F80" s="11"/>
      <c r="G80" t="s">
        <v>113</v>
      </c>
      <c r="H80" s="36">
        <v>7.38</v>
      </c>
      <c r="I80" s="37">
        <v>15</v>
      </c>
      <c r="J80" s="37">
        <v>17</v>
      </c>
      <c r="K80" s="37">
        <v>24</v>
      </c>
    </row>
    <row r="81" spans="1:11" ht="15.75">
      <c r="A81" s="57" t="s">
        <v>33</v>
      </c>
      <c r="B81" s="36">
        <v>6</v>
      </c>
      <c r="C81" s="36">
        <v>7</v>
      </c>
      <c r="D81" s="36">
        <f t="shared" si="7"/>
        <v>5.6</v>
      </c>
      <c r="E81" s="10"/>
      <c r="F81" s="11"/>
      <c r="H81" s="36">
        <v>2.61</v>
      </c>
      <c r="I81" s="37">
        <v>6</v>
      </c>
      <c r="J81" s="37">
        <v>16</v>
      </c>
      <c r="K81" s="37">
        <v>8</v>
      </c>
    </row>
    <row r="82" spans="1:11" ht="15.75">
      <c r="A82" s="57" t="s">
        <v>34</v>
      </c>
      <c r="B82" s="36">
        <v>6</v>
      </c>
      <c r="C82" s="36">
        <v>7</v>
      </c>
      <c r="D82" s="36">
        <f t="shared" si="7"/>
        <v>5.6</v>
      </c>
      <c r="E82" s="10"/>
      <c r="F82" s="11"/>
      <c r="H82" s="36">
        <v>2.54</v>
      </c>
      <c r="I82" s="37">
        <v>6</v>
      </c>
      <c r="J82" s="37">
        <v>11</v>
      </c>
      <c r="K82" s="37">
        <v>8</v>
      </c>
    </row>
    <row r="83" spans="1:11" ht="15.75">
      <c r="A83" s="57" t="s">
        <v>48</v>
      </c>
      <c r="B83" s="49">
        <v>18</v>
      </c>
      <c r="C83" s="49">
        <v>20</v>
      </c>
      <c r="D83" s="36">
        <f t="shared" si="7"/>
        <v>16</v>
      </c>
      <c r="E83" s="10"/>
      <c r="F83" s="18"/>
      <c r="H83" s="36">
        <v>6.76</v>
      </c>
      <c r="I83" s="37">
        <v>22</v>
      </c>
      <c r="J83" s="37">
        <v>27</v>
      </c>
      <c r="K83" s="37">
        <v>30</v>
      </c>
    </row>
    <row r="84" spans="1:11" ht="15.75">
      <c r="A84" s="57" t="s">
        <v>49</v>
      </c>
      <c r="B84" s="36">
        <v>8</v>
      </c>
      <c r="C84" s="36">
        <v>9</v>
      </c>
      <c r="D84" s="36">
        <f t="shared" si="7"/>
        <v>7.2</v>
      </c>
      <c r="E84" s="10"/>
      <c r="F84" s="11"/>
      <c r="H84" s="36">
        <v>2.57</v>
      </c>
      <c r="I84" s="37">
        <v>7</v>
      </c>
      <c r="J84" s="37">
        <v>11</v>
      </c>
      <c r="K84" s="37">
        <v>7</v>
      </c>
    </row>
    <row r="85" spans="1:11" ht="15.75">
      <c r="A85" s="57" t="s">
        <v>14</v>
      </c>
      <c r="B85" s="36">
        <v>6</v>
      </c>
      <c r="C85" s="36">
        <v>7</v>
      </c>
      <c r="D85" s="36">
        <f t="shared" si="7"/>
        <v>5.6</v>
      </c>
      <c r="E85" s="10"/>
      <c r="F85" s="11"/>
      <c r="H85" s="36">
        <v>2.5</v>
      </c>
      <c r="I85" s="37">
        <v>5</v>
      </c>
      <c r="J85" s="37">
        <v>10</v>
      </c>
      <c r="K85" s="37">
        <v>7</v>
      </c>
    </row>
    <row r="86" spans="1:11" ht="15.75">
      <c r="A86" s="57" t="s">
        <v>50</v>
      </c>
      <c r="B86" s="36">
        <v>115</v>
      </c>
      <c r="C86" s="36">
        <v>127</v>
      </c>
      <c r="D86" s="36">
        <f t="shared" si="7"/>
        <v>101.6</v>
      </c>
      <c r="E86" s="10"/>
      <c r="F86" s="11"/>
      <c r="H86" s="36">
        <v>24.47</v>
      </c>
      <c r="I86" s="37">
        <v>60</v>
      </c>
      <c r="J86" s="37">
        <v>45</v>
      </c>
      <c r="K86" s="37">
        <v>90</v>
      </c>
    </row>
    <row r="87" spans="1:11" ht="15.75">
      <c r="A87" s="50" t="s">
        <v>115</v>
      </c>
      <c r="B87" s="42">
        <f>SUM(B79:B86)</f>
        <v>187</v>
      </c>
      <c r="C87" s="42">
        <f>SUM(C79:C86)</f>
        <v>209</v>
      </c>
      <c r="D87" s="42">
        <f t="shared" si="7"/>
        <v>167.2</v>
      </c>
      <c r="E87" s="10"/>
      <c r="F87" s="51"/>
      <c r="H87" s="53">
        <f>SUM(H79:H86)</f>
        <v>51.37</v>
      </c>
      <c r="I87" s="54">
        <f>SUM(I79:I86)</f>
        <v>121</v>
      </c>
      <c r="J87" s="54">
        <f>SUM(J79:J86)</f>
        <v>149</v>
      </c>
      <c r="K87" s="54">
        <f>SUM(K79:K86)</f>
        <v>189</v>
      </c>
    </row>
    <row r="88" spans="1:4" ht="15.75">
      <c r="A88" s="14"/>
      <c r="D88" s="11"/>
    </row>
    <row r="89" spans="1:4" ht="15.75">
      <c r="A89" s="34" t="s">
        <v>51</v>
      </c>
      <c r="D89" s="11"/>
    </row>
    <row r="90" spans="1:11" ht="15.75">
      <c r="A90" s="57" t="s">
        <v>52</v>
      </c>
      <c r="B90" s="48">
        <v>21</v>
      </c>
      <c r="C90" s="49">
        <v>23</v>
      </c>
      <c r="D90" s="36">
        <f aca="true" t="shared" si="8" ref="D90:D97">C90-C90*20%</f>
        <v>18.4</v>
      </c>
      <c r="E90" s="26">
        <v>95</v>
      </c>
      <c r="F90" s="18"/>
      <c r="H90" s="36">
        <v>10.6</v>
      </c>
      <c r="I90" s="37">
        <v>15</v>
      </c>
      <c r="J90" s="37">
        <f>8+27</f>
        <v>35</v>
      </c>
      <c r="K90" s="37">
        <f>10+10</f>
        <v>20</v>
      </c>
    </row>
    <row r="91" spans="1:11" ht="15.75">
      <c r="A91" s="57" t="s">
        <v>5</v>
      </c>
      <c r="B91" s="36">
        <v>6</v>
      </c>
      <c r="C91" s="36">
        <v>7</v>
      </c>
      <c r="D91" s="36">
        <f t="shared" si="8"/>
        <v>5.6</v>
      </c>
      <c r="E91" s="26"/>
      <c r="F91" s="11"/>
      <c r="H91" s="36">
        <v>0.67</v>
      </c>
      <c r="I91" s="37">
        <v>4</v>
      </c>
      <c r="J91" s="37">
        <v>7</v>
      </c>
      <c r="K91" s="37">
        <v>7</v>
      </c>
    </row>
    <row r="92" spans="1:11" ht="15.75">
      <c r="A92" s="57" t="s">
        <v>35</v>
      </c>
      <c r="B92" s="36">
        <v>7</v>
      </c>
      <c r="C92" s="36">
        <v>8</v>
      </c>
      <c r="D92" s="36">
        <f t="shared" si="8"/>
        <v>6.4</v>
      </c>
      <c r="E92" s="26"/>
      <c r="F92" s="11"/>
      <c r="H92" s="36">
        <v>2.55</v>
      </c>
      <c r="I92" s="37">
        <v>6</v>
      </c>
      <c r="J92" s="37">
        <v>11</v>
      </c>
      <c r="K92" s="37">
        <v>8</v>
      </c>
    </row>
    <row r="93" spans="1:11" ht="15.75">
      <c r="A93" s="57" t="s">
        <v>53</v>
      </c>
      <c r="B93" s="36">
        <v>26</v>
      </c>
      <c r="C93" s="36">
        <v>29</v>
      </c>
      <c r="D93" s="36">
        <f t="shared" si="8"/>
        <v>23.2</v>
      </c>
      <c r="E93" s="26"/>
      <c r="F93" s="11"/>
      <c r="H93" s="36">
        <v>22.14</v>
      </c>
      <c r="I93" s="37">
        <v>30</v>
      </c>
      <c r="J93" s="37">
        <v>40</v>
      </c>
      <c r="K93" s="37">
        <v>30</v>
      </c>
    </row>
    <row r="94" spans="1:11" ht="15.75">
      <c r="A94" s="57" t="s">
        <v>54</v>
      </c>
      <c r="B94" s="36">
        <v>21</v>
      </c>
      <c r="C94" s="36">
        <v>23</v>
      </c>
      <c r="D94" s="36">
        <f t="shared" si="8"/>
        <v>18.4</v>
      </c>
      <c r="E94" s="26"/>
      <c r="F94" s="11"/>
      <c r="H94" s="36">
        <v>8.71</v>
      </c>
      <c r="I94" s="37">
        <v>21</v>
      </c>
      <c r="J94" s="37">
        <v>40</v>
      </c>
      <c r="K94" s="37">
        <v>30</v>
      </c>
    </row>
    <row r="95" spans="1:11" ht="15.75">
      <c r="A95" s="57" t="s">
        <v>55</v>
      </c>
      <c r="B95" s="36">
        <v>16</v>
      </c>
      <c r="C95" s="36">
        <v>18</v>
      </c>
      <c r="D95" s="36">
        <f t="shared" si="8"/>
        <v>14.4</v>
      </c>
      <c r="E95" s="26"/>
      <c r="F95" s="11"/>
      <c r="H95" s="36">
        <v>2.86</v>
      </c>
      <c r="I95" s="37"/>
      <c r="J95" s="37"/>
      <c r="K95" s="37"/>
    </row>
    <row r="96" spans="1:11" ht="15.75">
      <c r="A96" s="57" t="s">
        <v>56</v>
      </c>
      <c r="B96" s="36">
        <v>10</v>
      </c>
      <c r="C96" s="36">
        <v>11</v>
      </c>
      <c r="D96" s="36">
        <f t="shared" si="8"/>
        <v>8.8</v>
      </c>
      <c r="E96" s="26"/>
      <c r="F96" s="11"/>
      <c r="H96" s="36">
        <v>0</v>
      </c>
      <c r="I96" s="37">
        <v>12</v>
      </c>
      <c r="J96" s="37">
        <v>12</v>
      </c>
      <c r="K96" s="37">
        <v>9</v>
      </c>
    </row>
    <row r="97" spans="1:11" ht="15.75">
      <c r="A97" s="50" t="s">
        <v>115</v>
      </c>
      <c r="B97" s="42">
        <f>SUM(B90:B96)</f>
        <v>107</v>
      </c>
      <c r="C97" s="42">
        <f>SUM(C90:C96)</f>
        <v>119</v>
      </c>
      <c r="D97" s="42">
        <f t="shared" si="8"/>
        <v>95.2</v>
      </c>
      <c r="E97" s="26"/>
      <c r="F97" s="51"/>
      <c r="H97" s="53">
        <f>SUM(H90:H96)</f>
        <v>47.53</v>
      </c>
      <c r="I97" s="54">
        <f>SUM(I90:I96)</f>
        <v>88</v>
      </c>
      <c r="J97" s="54">
        <f>SUM(J90:J96)</f>
        <v>145</v>
      </c>
      <c r="K97" s="54">
        <f>SUM(K90:K96)</f>
        <v>104</v>
      </c>
    </row>
    <row r="98" spans="1:4" ht="15.75">
      <c r="A98" s="14"/>
      <c r="D98" s="11"/>
    </row>
    <row r="99" spans="1:4" ht="15.75">
      <c r="A99" s="58" t="s">
        <v>57</v>
      </c>
      <c r="D99" s="11"/>
    </row>
    <row r="100" spans="1:11" ht="15.75">
      <c r="A100" s="57" t="s">
        <v>6</v>
      </c>
      <c r="B100" s="36">
        <v>8</v>
      </c>
      <c r="C100" s="36">
        <v>9</v>
      </c>
      <c r="D100" s="36">
        <f aca="true" t="shared" si="9" ref="D100:D108">C100-C100*20%</f>
        <v>7.2</v>
      </c>
      <c r="E100" s="10">
        <v>69</v>
      </c>
      <c r="F100" s="11"/>
      <c r="H100" s="36">
        <v>6.21</v>
      </c>
      <c r="I100" s="37">
        <v>6</v>
      </c>
      <c r="J100" s="37">
        <v>18</v>
      </c>
      <c r="K100" s="37">
        <v>10</v>
      </c>
    </row>
    <row r="101" spans="1:11" ht="15.75">
      <c r="A101" s="57" t="s">
        <v>58</v>
      </c>
      <c r="B101" s="36">
        <v>7</v>
      </c>
      <c r="C101" s="36">
        <v>8</v>
      </c>
      <c r="D101" s="36">
        <f t="shared" si="9"/>
        <v>6.4</v>
      </c>
      <c r="E101" s="10"/>
      <c r="F101" s="11"/>
      <c r="H101" s="36">
        <v>2.46</v>
      </c>
      <c r="I101" s="37">
        <v>5</v>
      </c>
      <c r="J101" s="60">
        <v>17</v>
      </c>
      <c r="K101" s="61">
        <v>8</v>
      </c>
    </row>
    <row r="102" spans="1:11" ht="15.75">
      <c r="A102" s="57" t="s">
        <v>59</v>
      </c>
      <c r="B102" s="36">
        <v>7</v>
      </c>
      <c r="C102" s="36">
        <v>8</v>
      </c>
      <c r="D102" s="36">
        <f t="shared" si="9"/>
        <v>6.4</v>
      </c>
      <c r="E102" s="10"/>
      <c r="F102" s="11"/>
      <c r="H102" s="36">
        <v>2.46</v>
      </c>
      <c r="I102" s="37">
        <v>5</v>
      </c>
      <c r="J102" s="60"/>
      <c r="K102" s="61">
        <v>8</v>
      </c>
    </row>
    <row r="103" spans="1:11" ht="15.75">
      <c r="A103" s="57" t="s">
        <v>29</v>
      </c>
      <c r="B103" s="36">
        <v>7</v>
      </c>
      <c r="C103" s="36">
        <v>8</v>
      </c>
      <c r="D103" s="36">
        <f t="shared" si="9"/>
        <v>6.4</v>
      </c>
      <c r="E103" s="10"/>
      <c r="F103" s="11"/>
      <c r="H103" s="36">
        <v>2.54</v>
      </c>
      <c r="I103" s="37">
        <v>5</v>
      </c>
      <c r="J103" s="37">
        <v>10</v>
      </c>
      <c r="K103" s="37">
        <v>7</v>
      </c>
    </row>
    <row r="104" spans="1:11" ht="15.75">
      <c r="A104" s="57" t="s">
        <v>28</v>
      </c>
      <c r="B104" s="40">
        <v>7</v>
      </c>
      <c r="C104" s="40">
        <v>8</v>
      </c>
      <c r="D104" s="36">
        <f t="shared" si="9"/>
        <v>6.4</v>
      </c>
      <c r="E104" s="10"/>
      <c r="F104" s="13"/>
      <c r="H104" s="36">
        <v>2.53</v>
      </c>
      <c r="I104" s="37">
        <v>5</v>
      </c>
      <c r="J104" s="37">
        <v>10</v>
      </c>
      <c r="K104" s="37">
        <v>7</v>
      </c>
    </row>
    <row r="105" spans="1:11" ht="15.75">
      <c r="A105" s="62" t="s">
        <v>10</v>
      </c>
      <c r="B105" s="40">
        <v>7</v>
      </c>
      <c r="C105" s="40">
        <v>8</v>
      </c>
      <c r="D105" s="36">
        <f t="shared" si="9"/>
        <v>6.4</v>
      </c>
      <c r="E105" s="10"/>
      <c r="F105" s="13"/>
      <c r="H105" s="36">
        <v>2.56</v>
      </c>
      <c r="I105" s="37">
        <v>5</v>
      </c>
      <c r="J105" s="37">
        <v>11</v>
      </c>
      <c r="K105" s="37">
        <v>7</v>
      </c>
    </row>
    <row r="106" spans="1:11" ht="15.75">
      <c r="A106" s="59" t="s">
        <v>30</v>
      </c>
      <c r="B106" s="36">
        <v>6</v>
      </c>
      <c r="C106" s="36">
        <v>7</v>
      </c>
      <c r="D106" s="36">
        <f t="shared" si="9"/>
        <v>5.6</v>
      </c>
      <c r="E106" s="10"/>
      <c r="F106" s="11"/>
      <c r="H106" s="36">
        <v>2.62</v>
      </c>
      <c r="I106" s="37">
        <v>5</v>
      </c>
      <c r="J106" s="37">
        <v>15</v>
      </c>
      <c r="K106" s="37">
        <v>7</v>
      </c>
    </row>
    <row r="107" spans="1:11" ht="15.75">
      <c r="A107" s="59" t="s">
        <v>26</v>
      </c>
      <c r="B107" s="48">
        <v>27</v>
      </c>
      <c r="C107" s="49">
        <v>30</v>
      </c>
      <c r="D107" s="36">
        <f t="shared" si="9"/>
        <v>24</v>
      </c>
      <c r="E107" s="10"/>
      <c r="F107" s="18"/>
      <c r="H107" s="36">
        <f>H104+H124</f>
        <v>5.07</v>
      </c>
      <c r="I107" s="37">
        <f>I104+I124</f>
        <v>10</v>
      </c>
      <c r="J107" s="37">
        <f>J104+J124</f>
        <v>24</v>
      </c>
      <c r="K107" s="37">
        <f>K104+K124</f>
        <v>17</v>
      </c>
    </row>
    <row r="108" spans="1:11" ht="15.75">
      <c r="A108" s="50" t="s">
        <v>115</v>
      </c>
      <c r="B108" s="42">
        <f>SUM(B100:B107)</f>
        <v>76</v>
      </c>
      <c r="C108" s="42">
        <f>SUM(C100:C107)</f>
        <v>86</v>
      </c>
      <c r="D108" s="42">
        <f t="shared" si="9"/>
        <v>68.8</v>
      </c>
      <c r="E108" s="10"/>
      <c r="F108" s="51"/>
      <c r="H108" s="53">
        <f>SUM(H100:H107)</f>
        <v>26.45</v>
      </c>
      <c r="I108" s="54">
        <f>SUM(I100:I107)</f>
        <v>46</v>
      </c>
      <c r="J108" s="54">
        <f>SUM(J100:J107)</f>
        <v>105</v>
      </c>
      <c r="K108" s="54">
        <f>SUM(K100:K107)</f>
        <v>71</v>
      </c>
    </row>
    <row r="109" spans="1:4" ht="15.75">
      <c r="A109" s="28"/>
      <c r="D109" s="11"/>
    </row>
    <row r="110" spans="1:4" ht="15.75">
      <c r="A110" s="34" t="s">
        <v>60</v>
      </c>
      <c r="D110" s="11"/>
    </row>
    <row r="111" spans="1:11" ht="15.75">
      <c r="A111" s="57" t="s">
        <v>12</v>
      </c>
      <c r="B111" s="36">
        <v>11</v>
      </c>
      <c r="C111" s="36">
        <v>12</v>
      </c>
      <c r="D111" s="36">
        <f aca="true" t="shared" si="10" ref="D111:D116">C111-C111*20%</f>
        <v>9.6</v>
      </c>
      <c r="E111" s="10">
        <v>47</v>
      </c>
      <c r="F111" s="11"/>
      <c r="H111" s="36">
        <v>2.83</v>
      </c>
      <c r="I111" s="37">
        <v>10</v>
      </c>
      <c r="J111" s="37">
        <v>16</v>
      </c>
      <c r="K111" s="37">
        <v>18</v>
      </c>
    </row>
    <row r="112" spans="1:11" ht="15.75">
      <c r="A112" s="57" t="s">
        <v>61</v>
      </c>
      <c r="B112" s="36">
        <v>8</v>
      </c>
      <c r="C112" s="36">
        <v>9</v>
      </c>
      <c r="D112" s="36">
        <f t="shared" si="10"/>
        <v>7.2</v>
      </c>
      <c r="E112" s="10"/>
      <c r="F112" s="11"/>
      <c r="H112" s="36">
        <v>2.6</v>
      </c>
      <c r="I112" s="37">
        <v>8</v>
      </c>
      <c r="J112" s="37">
        <v>13</v>
      </c>
      <c r="K112" s="37">
        <v>8</v>
      </c>
    </row>
    <row r="113" spans="1:11" ht="15.75">
      <c r="A113" s="57" t="s">
        <v>62</v>
      </c>
      <c r="B113" s="36">
        <v>7</v>
      </c>
      <c r="C113" s="36">
        <v>8</v>
      </c>
      <c r="D113" s="36">
        <f t="shared" si="10"/>
        <v>6.4</v>
      </c>
      <c r="E113" s="10"/>
      <c r="F113" s="11"/>
      <c r="H113" s="36">
        <v>2.6</v>
      </c>
      <c r="I113" s="37">
        <v>8</v>
      </c>
      <c r="J113" s="37">
        <v>12</v>
      </c>
      <c r="K113" s="37">
        <v>8</v>
      </c>
    </row>
    <row r="114" spans="1:11" ht="15.75">
      <c r="A114" s="57" t="s">
        <v>9</v>
      </c>
      <c r="B114" s="40">
        <v>6</v>
      </c>
      <c r="C114" s="40">
        <v>7</v>
      </c>
      <c r="D114" s="36">
        <f t="shared" si="10"/>
        <v>5.6</v>
      </c>
      <c r="E114" s="10"/>
      <c r="F114" s="13"/>
      <c r="H114" s="36">
        <v>2.54</v>
      </c>
      <c r="I114" s="37">
        <v>5</v>
      </c>
      <c r="J114" s="37">
        <v>11</v>
      </c>
      <c r="K114" s="37">
        <v>7</v>
      </c>
    </row>
    <row r="115" spans="1:11" ht="15.75">
      <c r="A115" s="57" t="s">
        <v>63</v>
      </c>
      <c r="B115" s="36">
        <v>21</v>
      </c>
      <c r="C115" s="36">
        <v>23</v>
      </c>
      <c r="D115" s="36">
        <f t="shared" si="10"/>
        <v>18.4</v>
      </c>
      <c r="E115" s="10"/>
      <c r="F115" s="11"/>
      <c r="H115" s="36">
        <v>11.46</v>
      </c>
      <c r="I115" s="37">
        <v>37</v>
      </c>
      <c r="J115" s="37">
        <v>38</v>
      </c>
      <c r="K115" s="37">
        <v>35</v>
      </c>
    </row>
    <row r="116" spans="1:11" ht="15.75">
      <c r="A116" s="50" t="s">
        <v>115</v>
      </c>
      <c r="B116" s="42">
        <f>SUM(B111:B115)</f>
        <v>53</v>
      </c>
      <c r="C116" s="42">
        <f>SUM(C111:C115)</f>
        <v>59</v>
      </c>
      <c r="D116" s="42">
        <f t="shared" si="10"/>
        <v>47.2</v>
      </c>
      <c r="E116" s="10"/>
      <c r="F116" s="51"/>
      <c r="H116" s="53">
        <f>SUM(H111:H115)</f>
        <v>22.03</v>
      </c>
      <c r="I116" s="54">
        <f>SUM(I111:I115)</f>
        <v>68</v>
      </c>
      <c r="J116" s="54">
        <f>SUM(J111:J115)</f>
        <v>90</v>
      </c>
      <c r="K116" s="54">
        <f>SUM(K111:K115)</f>
        <v>76</v>
      </c>
    </row>
    <row r="117" ht="12.75">
      <c r="D117" s="11"/>
    </row>
    <row r="118" spans="1:4" ht="15.75">
      <c r="A118" s="58" t="s">
        <v>64</v>
      </c>
      <c r="D118" s="11"/>
    </row>
    <row r="119" spans="1:11" ht="15.75">
      <c r="A119" s="57" t="s">
        <v>36</v>
      </c>
      <c r="B119" s="36">
        <v>6</v>
      </c>
      <c r="C119" s="36">
        <v>7</v>
      </c>
      <c r="D119" s="36">
        <f aca="true" t="shared" si="11" ref="D119:D125">C119-C119*20%</f>
        <v>5.6</v>
      </c>
      <c r="E119" s="10">
        <v>48</v>
      </c>
      <c r="F119" s="11"/>
      <c r="H119" s="36">
        <v>2.56</v>
      </c>
      <c r="I119" s="37">
        <v>5</v>
      </c>
      <c r="J119" s="37">
        <v>11</v>
      </c>
      <c r="K119" s="37">
        <v>7</v>
      </c>
    </row>
    <row r="120" spans="1:11" ht="15.75">
      <c r="A120" s="57" t="s">
        <v>37</v>
      </c>
      <c r="B120" s="36">
        <v>6</v>
      </c>
      <c r="C120" s="36">
        <v>7</v>
      </c>
      <c r="D120" s="36">
        <f t="shared" si="11"/>
        <v>5.6</v>
      </c>
      <c r="E120" s="10"/>
      <c r="F120" s="11"/>
      <c r="H120" s="36">
        <v>2.5</v>
      </c>
      <c r="I120" s="37">
        <v>5</v>
      </c>
      <c r="J120" s="37">
        <v>10</v>
      </c>
      <c r="K120" s="37">
        <v>7</v>
      </c>
    </row>
    <row r="121" spans="1:11" ht="15.75">
      <c r="A121" s="57" t="s">
        <v>65</v>
      </c>
      <c r="B121" s="36">
        <v>7</v>
      </c>
      <c r="C121" s="36">
        <v>8</v>
      </c>
      <c r="D121" s="36">
        <f t="shared" si="11"/>
        <v>6.4</v>
      </c>
      <c r="E121" s="10"/>
      <c r="F121" s="11"/>
      <c r="H121" s="36">
        <v>2.51</v>
      </c>
      <c r="I121" s="37">
        <v>6</v>
      </c>
      <c r="J121" s="37">
        <v>12</v>
      </c>
      <c r="K121" s="37">
        <v>7</v>
      </c>
    </row>
    <row r="122" spans="1:11" ht="15.75">
      <c r="A122" s="57" t="s">
        <v>66</v>
      </c>
      <c r="B122" s="36">
        <v>7</v>
      </c>
      <c r="C122" s="36">
        <v>8</v>
      </c>
      <c r="D122" s="36">
        <f t="shared" si="11"/>
        <v>6.4</v>
      </c>
      <c r="E122" s="10"/>
      <c r="F122" s="11"/>
      <c r="H122" s="36">
        <v>2.5</v>
      </c>
      <c r="I122" s="37"/>
      <c r="J122" s="37"/>
      <c r="K122" s="37">
        <v>8</v>
      </c>
    </row>
    <row r="123" spans="1:11" ht="15.75">
      <c r="A123" s="57" t="s">
        <v>32</v>
      </c>
      <c r="B123" s="36">
        <v>7</v>
      </c>
      <c r="C123" s="36">
        <v>8</v>
      </c>
      <c r="D123" s="36">
        <f t="shared" si="11"/>
        <v>6.4</v>
      </c>
      <c r="E123" s="10"/>
      <c r="F123" s="11"/>
      <c r="H123" s="36">
        <v>2.55</v>
      </c>
      <c r="I123" s="37">
        <v>5</v>
      </c>
      <c r="J123" s="37">
        <v>20</v>
      </c>
      <c r="K123" s="37">
        <v>7</v>
      </c>
    </row>
    <row r="124" spans="1:11" ht="15.75">
      <c r="A124" s="62" t="s">
        <v>31</v>
      </c>
      <c r="B124" s="36">
        <v>20</v>
      </c>
      <c r="C124" s="36">
        <v>22</v>
      </c>
      <c r="D124" s="36">
        <f t="shared" si="11"/>
        <v>17.6</v>
      </c>
      <c r="E124" s="10"/>
      <c r="F124" s="11"/>
      <c r="G124" t="s">
        <v>116</v>
      </c>
      <c r="H124" s="36">
        <v>2.54</v>
      </c>
      <c r="I124" s="37">
        <v>5</v>
      </c>
      <c r="J124" s="37">
        <v>14</v>
      </c>
      <c r="K124" s="37">
        <v>10</v>
      </c>
    </row>
    <row r="125" spans="1:11" ht="15.75">
      <c r="A125" s="50" t="s">
        <v>115</v>
      </c>
      <c r="B125" s="42">
        <f>SUM(B119:B124)</f>
        <v>53</v>
      </c>
      <c r="C125" s="42">
        <f>SUM(C119:C124)</f>
        <v>60</v>
      </c>
      <c r="D125" s="42">
        <f t="shared" si="11"/>
        <v>48</v>
      </c>
      <c r="E125" s="10"/>
      <c r="F125" s="51"/>
      <c r="H125" s="53">
        <f>SUM(H119:H124)</f>
        <v>15.16</v>
      </c>
      <c r="I125" s="54">
        <f>SUM(I119:I124)</f>
        <v>26</v>
      </c>
      <c r="J125" s="54">
        <f>SUM(J119:J124)</f>
        <v>67</v>
      </c>
      <c r="K125" s="54">
        <f>SUM(K119:K124)</f>
        <v>46</v>
      </c>
    </row>
    <row r="126" spans="1:4" ht="15.75">
      <c r="A126" s="29"/>
      <c r="D126" s="11"/>
    </row>
    <row r="127" spans="1:4" ht="15.75">
      <c r="A127" s="58" t="s">
        <v>67</v>
      </c>
      <c r="D127" s="11"/>
    </row>
    <row r="128" spans="1:11" ht="15.75">
      <c r="A128" s="57" t="s">
        <v>68</v>
      </c>
      <c r="B128" s="36">
        <v>21</v>
      </c>
      <c r="C128" s="36">
        <v>23</v>
      </c>
      <c r="D128" s="36">
        <f aca="true" t="shared" si="12" ref="D128:D133">C128-C128*20%</f>
        <v>18.4</v>
      </c>
      <c r="E128" s="10">
        <v>91</v>
      </c>
      <c r="F128" s="11"/>
      <c r="H128" s="36">
        <v>8.71</v>
      </c>
      <c r="I128" s="37">
        <v>30</v>
      </c>
      <c r="J128" s="37">
        <v>37</v>
      </c>
      <c r="K128" s="37">
        <v>30</v>
      </c>
    </row>
    <row r="129" spans="1:11" ht="15.75">
      <c r="A129" s="57" t="s">
        <v>69</v>
      </c>
      <c r="B129" s="36">
        <v>24</v>
      </c>
      <c r="C129" s="36">
        <v>26</v>
      </c>
      <c r="D129" s="36">
        <f t="shared" si="12"/>
        <v>20.8</v>
      </c>
      <c r="E129" s="10"/>
      <c r="F129" s="11"/>
      <c r="H129" s="36">
        <v>10.69</v>
      </c>
      <c r="I129" s="37">
        <v>30</v>
      </c>
      <c r="J129" s="37">
        <v>38</v>
      </c>
      <c r="K129" s="37">
        <v>30</v>
      </c>
    </row>
    <row r="130" spans="1:11" ht="15.75">
      <c r="A130" s="23" t="s">
        <v>70</v>
      </c>
      <c r="B130" s="36">
        <v>18</v>
      </c>
      <c r="C130" s="36">
        <v>20</v>
      </c>
      <c r="D130" s="36">
        <f t="shared" si="12"/>
        <v>16</v>
      </c>
      <c r="E130" s="10"/>
      <c r="F130" s="11"/>
      <c r="H130" s="36">
        <v>6.11</v>
      </c>
      <c r="I130" s="37">
        <v>16</v>
      </c>
      <c r="J130" s="37">
        <v>28</v>
      </c>
      <c r="K130" s="37">
        <v>18</v>
      </c>
    </row>
    <row r="131" spans="1:11" ht="15.75">
      <c r="A131" s="62" t="s">
        <v>118</v>
      </c>
      <c r="B131" s="36">
        <v>21</v>
      </c>
      <c r="C131" s="36">
        <v>23</v>
      </c>
      <c r="D131" s="36">
        <f t="shared" si="12"/>
        <v>18.4</v>
      </c>
      <c r="E131" s="10"/>
      <c r="F131" s="11"/>
      <c r="H131" s="36">
        <v>12.39</v>
      </c>
      <c r="I131" s="37">
        <v>30</v>
      </c>
      <c r="J131" s="37">
        <v>42</v>
      </c>
      <c r="K131" s="37">
        <v>30</v>
      </c>
    </row>
    <row r="132" spans="1:11" ht="15.75">
      <c r="A132" s="62" t="s">
        <v>31</v>
      </c>
      <c r="B132" s="36">
        <v>20</v>
      </c>
      <c r="C132" s="36">
        <v>22</v>
      </c>
      <c r="D132" s="36">
        <f t="shared" si="12"/>
        <v>17.6</v>
      </c>
      <c r="E132" s="10"/>
      <c r="F132" s="11"/>
      <c r="G132" t="s">
        <v>116</v>
      </c>
      <c r="H132" s="36">
        <v>2.54</v>
      </c>
      <c r="I132" s="37">
        <v>5</v>
      </c>
      <c r="J132" s="37">
        <v>14</v>
      </c>
      <c r="K132" s="37">
        <v>10</v>
      </c>
    </row>
    <row r="133" spans="1:11" ht="15.75">
      <c r="A133" s="50" t="s">
        <v>115</v>
      </c>
      <c r="B133" s="42">
        <f>SUM(B128:B132)</f>
        <v>104</v>
      </c>
      <c r="C133" s="42">
        <f>SUM(C128:C132)</f>
        <v>114</v>
      </c>
      <c r="D133" s="42">
        <f t="shared" si="12"/>
        <v>91.2</v>
      </c>
      <c r="E133" s="10"/>
      <c r="F133" s="51"/>
      <c r="H133" s="53">
        <f>SUM(H128:H132)</f>
        <v>40.44</v>
      </c>
      <c r="I133" s="54">
        <f>SUM(I128:I132)</f>
        <v>111</v>
      </c>
      <c r="J133" s="54">
        <f>SUM(J128:J132)</f>
        <v>159</v>
      </c>
      <c r="K133" s="54">
        <f>SUM(K128:K132)</f>
        <v>118</v>
      </c>
    </row>
    <row r="134" spans="1:4" ht="15.75">
      <c r="A134" s="14"/>
      <c r="D134" s="11"/>
    </row>
    <row r="135" spans="1:4" ht="15.75">
      <c r="A135" s="34" t="s">
        <v>72</v>
      </c>
      <c r="D135" s="11"/>
    </row>
    <row r="136" spans="1:11" ht="15.75">
      <c r="A136" s="57" t="s">
        <v>73</v>
      </c>
      <c r="B136" s="36">
        <v>10</v>
      </c>
      <c r="C136" s="36">
        <v>11</v>
      </c>
      <c r="D136" s="36">
        <f aca="true" t="shared" si="13" ref="D136:D150">C136-C136*20%</f>
        <v>8.8</v>
      </c>
      <c r="E136" s="10">
        <v>122</v>
      </c>
      <c r="F136" s="11"/>
      <c r="H136" s="36">
        <v>6.77</v>
      </c>
      <c r="I136" s="37">
        <v>8</v>
      </c>
      <c r="J136" s="37">
        <v>8</v>
      </c>
      <c r="K136" s="37">
        <v>11</v>
      </c>
    </row>
    <row r="137" spans="1:11" ht="15.75">
      <c r="A137" s="57" t="s">
        <v>74</v>
      </c>
      <c r="B137" s="36">
        <v>8</v>
      </c>
      <c r="C137" s="36">
        <v>9</v>
      </c>
      <c r="D137" s="36">
        <f t="shared" si="13"/>
        <v>7.2</v>
      </c>
      <c r="E137" s="10"/>
      <c r="F137" s="11"/>
      <c r="H137" s="36">
        <v>6.21</v>
      </c>
      <c r="I137" s="37">
        <v>6</v>
      </c>
      <c r="J137" s="37">
        <v>18</v>
      </c>
      <c r="K137" s="37">
        <v>10</v>
      </c>
    </row>
    <row r="138" spans="1:11" ht="15.75">
      <c r="A138" s="57" t="s">
        <v>75</v>
      </c>
      <c r="B138" s="36">
        <v>11</v>
      </c>
      <c r="C138" s="36">
        <v>12</v>
      </c>
      <c r="D138" s="36">
        <f t="shared" si="13"/>
        <v>9.6</v>
      </c>
      <c r="E138" s="10"/>
      <c r="F138" s="11"/>
      <c r="H138" s="36">
        <v>2.83</v>
      </c>
      <c r="I138" s="37">
        <v>10</v>
      </c>
      <c r="J138" s="37">
        <v>16</v>
      </c>
      <c r="K138" s="37">
        <v>18</v>
      </c>
    </row>
    <row r="139" spans="1:11" ht="15.75">
      <c r="A139" s="57" t="s">
        <v>61</v>
      </c>
      <c r="B139" s="36">
        <v>8</v>
      </c>
      <c r="C139" s="36">
        <v>9</v>
      </c>
      <c r="D139" s="36">
        <f t="shared" si="13"/>
        <v>7.2</v>
      </c>
      <c r="E139" s="10"/>
      <c r="F139" s="11"/>
      <c r="H139" s="36">
        <v>2.6</v>
      </c>
      <c r="I139" s="37">
        <v>8</v>
      </c>
      <c r="J139" s="37">
        <v>13</v>
      </c>
      <c r="K139" s="37">
        <v>8</v>
      </c>
    </row>
    <row r="140" spans="1:11" ht="15.75">
      <c r="A140" s="57" t="s">
        <v>28</v>
      </c>
      <c r="B140" s="40">
        <v>7</v>
      </c>
      <c r="C140" s="40">
        <v>8</v>
      </c>
      <c r="D140" s="36">
        <f t="shared" si="13"/>
        <v>6.4</v>
      </c>
      <c r="E140" s="10"/>
      <c r="F140" s="13"/>
      <c r="H140" s="36">
        <v>2.53</v>
      </c>
      <c r="I140" s="37">
        <v>5</v>
      </c>
      <c r="J140" s="37">
        <v>10</v>
      </c>
      <c r="K140" s="37">
        <v>7</v>
      </c>
    </row>
    <row r="141" spans="1:11" ht="15.75">
      <c r="A141" s="57" t="s">
        <v>29</v>
      </c>
      <c r="B141" s="36">
        <v>7</v>
      </c>
      <c r="C141" s="36">
        <v>8</v>
      </c>
      <c r="D141" s="36">
        <f t="shared" si="13"/>
        <v>6.4</v>
      </c>
      <c r="E141" s="10"/>
      <c r="F141" s="11"/>
      <c r="H141" s="36">
        <v>2.54</v>
      </c>
      <c r="I141" s="37">
        <v>5</v>
      </c>
      <c r="J141" s="37">
        <v>10</v>
      </c>
      <c r="K141" s="37">
        <v>7</v>
      </c>
    </row>
    <row r="142" spans="1:11" ht="15.75">
      <c r="A142" s="57" t="s">
        <v>36</v>
      </c>
      <c r="B142" s="36">
        <v>6</v>
      </c>
      <c r="C142" s="36">
        <v>7</v>
      </c>
      <c r="D142" s="36">
        <f t="shared" si="13"/>
        <v>5.6</v>
      </c>
      <c r="E142" s="10"/>
      <c r="F142" s="11"/>
      <c r="H142" s="36">
        <v>2.56</v>
      </c>
      <c r="I142" s="37">
        <v>5</v>
      </c>
      <c r="J142" s="37">
        <v>11</v>
      </c>
      <c r="K142" s="37">
        <v>7</v>
      </c>
    </row>
    <row r="143" spans="1:11" ht="15.75">
      <c r="A143" s="57" t="s">
        <v>37</v>
      </c>
      <c r="B143" s="36">
        <v>6</v>
      </c>
      <c r="C143" s="36">
        <v>7</v>
      </c>
      <c r="D143" s="36">
        <f t="shared" si="13"/>
        <v>5.6</v>
      </c>
      <c r="E143" s="10"/>
      <c r="F143" s="11"/>
      <c r="H143" s="36">
        <v>2.5</v>
      </c>
      <c r="I143" s="37">
        <v>5</v>
      </c>
      <c r="J143" s="37">
        <v>10</v>
      </c>
      <c r="K143" s="37">
        <v>7</v>
      </c>
    </row>
    <row r="144" spans="1:11" ht="15.75">
      <c r="A144" s="57" t="s">
        <v>65</v>
      </c>
      <c r="B144" s="36">
        <v>7</v>
      </c>
      <c r="C144" s="36">
        <v>8</v>
      </c>
      <c r="D144" s="36">
        <f t="shared" si="13"/>
        <v>6.4</v>
      </c>
      <c r="E144" s="10"/>
      <c r="F144" s="11"/>
      <c r="H144" s="36">
        <v>2.51</v>
      </c>
      <c r="I144" s="37">
        <v>6</v>
      </c>
      <c r="J144" s="37">
        <v>12</v>
      </c>
      <c r="K144" s="37">
        <v>7</v>
      </c>
    </row>
    <row r="145" spans="1:11" ht="15.75">
      <c r="A145" s="62" t="s">
        <v>66</v>
      </c>
      <c r="B145" s="36">
        <v>7</v>
      </c>
      <c r="C145" s="36">
        <v>8</v>
      </c>
      <c r="D145" s="36">
        <f t="shared" si="13"/>
        <v>6.4</v>
      </c>
      <c r="E145" s="10"/>
      <c r="F145" s="11"/>
      <c r="H145" s="36">
        <v>2.5</v>
      </c>
      <c r="I145" s="37"/>
      <c r="J145" s="37"/>
      <c r="K145" s="37">
        <v>8</v>
      </c>
    </row>
    <row r="146" spans="1:11" ht="15.75">
      <c r="A146" s="57" t="s">
        <v>119</v>
      </c>
      <c r="B146" s="36">
        <v>21</v>
      </c>
      <c r="C146" s="36">
        <v>23</v>
      </c>
      <c r="D146" s="36">
        <f t="shared" si="13"/>
        <v>18.4</v>
      </c>
      <c r="E146" s="10"/>
      <c r="F146" s="11"/>
      <c r="H146" s="36">
        <v>7.57</v>
      </c>
      <c r="I146" s="37"/>
      <c r="J146" s="37"/>
      <c r="K146" s="37">
        <v>25</v>
      </c>
    </row>
    <row r="147" spans="1:11" ht="15.75">
      <c r="A147" s="57" t="s">
        <v>77</v>
      </c>
      <c r="B147" s="36">
        <v>21</v>
      </c>
      <c r="C147" s="36">
        <v>23</v>
      </c>
      <c r="D147" s="36">
        <f t="shared" si="13"/>
        <v>18.4</v>
      </c>
      <c r="E147" s="10"/>
      <c r="F147" s="11"/>
      <c r="H147" s="36">
        <v>5.53</v>
      </c>
      <c r="I147" s="37">
        <v>15</v>
      </c>
      <c r="J147" s="37">
        <v>18</v>
      </c>
      <c r="K147" s="37">
        <v>20</v>
      </c>
    </row>
    <row r="148" spans="1:11" ht="15.75">
      <c r="A148" s="57" t="s">
        <v>78</v>
      </c>
      <c r="B148" s="36">
        <v>11</v>
      </c>
      <c r="C148" s="36">
        <v>12</v>
      </c>
      <c r="D148" s="36">
        <f t="shared" si="13"/>
        <v>9.6</v>
      </c>
      <c r="E148" s="10"/>
      <c r="F148" s="11"/>
      <c r="H148" s="36">
        <v>7</v>
      </c>
      <c r="I148" s="37">
        <v>14</v>
      </c>
      <c r="J148" s="37">
        <v>31</v>
      </c>
      <c r="K148" s="37">
        <v>15</v>
      </c>
    </row>
    <row r="149" spans="1:11" ht="15.75">
      <c r="A149" s="62" t="s">
        <v>32</v>
      </c>
      <c r="B149" s="36">
        <v>7</v>
      </c>
      <c r="C149" s="36">
        <v>8</v>
      </c>
      <c r="D149" s="36">
        <f t="shared" si="13"/>
        <v>6.4</v>
      </c>
      <c r="E149" s="10"/>
      <c r="F149" s="11"/>
      <c r="H149" s="36">
        <v>2.55</v>
      </c>
      <c r="I149" s="37">
        <v>5</v>
      </c>
      <c r="J149" s="37">
        <v>20</v>
      </c>
      <c r="K149" s="37">
        <v>7</v>
      </c>
    </row>
    <row r="150" spans="1:11" ht="15.75">
      <c r="A150" s="50" t="s">
        <v>115</v>
      </c>
      <c r="B150" s="42">
        <f>SUM(B136:B149)</f>
        <v>137</v>
      </c>
      <c r="C150" s="42">
        <f>SUM(C136:C149)</f>
        <v>153</v>
      </c>
      <c r="D150" s="42">
        <f t="shared" si="13"/>
        <v>122.4</v>
      </c>
      <c r="E150" s="10"/>
      <c r="F150" s="51"/>
      <c r="H150" s="53">
        <f>SUM(H136:H149)</f>
        <v>56.2</v>
      </c>
      <c r="I150" s="54">
        <f>SUM(I136:I149)</f>
        <v>92</v>
      </c>
      <c r="J150" s="54">
        <f>SUM(J136:J149)</f>
        <v>177</v>
      </c>
      <c r="K150" s="54">
        <f>SUM(K136:K149)</f>
        <v>157</v>
      </c>
    </row>
    <row r="151" spans="1:4" ht="15.75">
      <c r="A151" s="14"/>
      <c r="D151" s="11"/>
    </row>
    <row r="152" spans="1:4" ht="15.75">
      <c r="A152" s="58" t="s">
        <v>79</v>
      </c>
      <c r="D152" s="11"/>
    </row>
    <row r="153" spans="1:11" ht="15.75">
      <c r="A153" s="59" t="s">
        <v>80</v>
      </c>
      <c r="B153" s="36">
        <v>23</v>
      </c>
      <c r="C153" s="36">
        <v>25</v>
      </c>
      <c r="D153" s="36">
        <f aca="true" t="shared" si="14" ref="D153:D155">C153-C153*20%</f>
        <v>20</v>
      </c>
      <c r="E153" s="10">
        <v>63</v>
      </c>
      <c r="F153" s="11"/>
      <c r="H153" s="36">
        <v>9.1</v>
      </c>
      <c r="I153" s="37">
        <v>30</v>
      </c>
      <c r="J153" s="37"/>
      <c r="K153" s="37">
        <v>40</v>
      </c>
    </row>
    <row r="154" spans="1:11" ht="15.75">
      <c r="A154" s="59" t="s">
        <v>81</v>
      </c>
      <c r="B154" s="48"/>
      <c r="C154" s="49"/>
      <c r="D154" s="36">
        <f t="shared" si="14"/>
        <v>0</v>
      </c>
      <c r="E154" s="10"/>
      <c r="F154" s="18"/>
      <c r="H154" s="63">
        <v>16.256993523997373</v>
      </c>
      <c r="I154" s="37">
        <v>50</v>
      </c>
      <c r="J154" s="37"/>
      <c r="K154" s="37">
        <v>40</v>
      </c>
    </row>
    <row r="155" spans="1:11" ht="15.75">
      <c r="A155" s="57" t="s">
        <v>82</v>
      </c>
      <c r="B155" s="36">
        <v>49</v>
      </c>
      <c r="C155" s="36">
        <v>54</v>
      </c>
      <c r="D155" s="36">
        <f t="shared" si="14"/>
        <v>43.2</v>
      </c>
      <c r="E155" s="10"/>
      <c r="F155" s="11"/>
      <c r="H155" s="36">
        <v>4.47</v>
      </c>
      <c r="I155" s="37">
        <v>75</v>
      </c>
      <c r="J155" s="37"/>
      <c r="K155" s="37">
        <v>75</v>
      </c>
    </row>
    <row r="156" spans="1:11" ht="15.75">
      <c r="A156" s="50" t="s">
        <v>115</v>
      </c>
      <c r="B156" s="42">
        <f>SUM(B153:B155)</f>
        <v>72</v>
      </c>
      <c r="C156" s="42">
        <f>SUM(C153:C155)</f>
        <v>79</v>
      </c>
      <c r="D156" s="42">
        <f>SUM(D153:D155)</f>
        <v>63.2</v>
      </c>
      <c r="E156" s="10"/>
      <c r="F156" s="51"/>
      <c r="H156" s="53">
        <f>SUM(H153:H155)</f>
        <v>29.826993523997373</v>
      </c>
      <c r="I156" s="54">
        <f>SUM(I153:I155)</f>
        <v>155</v>
      </c>
      <c r="J156" s="54">
        <f>SUM(J153:J155)</f>
        <v>0</v>
      </c>
      <c r="K156" s="54">
        <f>SUM(K153:K155)</f>
        <v>155</v>
      </c>
    </row>
    <row r="157" spans="1:4" ht="15.75">
      <c r="A157" s="28"/>
      <c r="D157" s="11"/>
    </row>
    <row r="158" spans="1:4" ht="15.75">
      <c r="A158" s="28"/>
      <c r="D158" s="11"/>
    </row>
    <row r="159" spans="1:4" ht="15.75">
      <c r="A159" s="58" t="s">
        <v>83</v>
      </c>
      <c r="D159" s="11"/>
    </row>
    <row r="160" spans="1:11" ht="15.75">
      <c r="A160" s="57" t="s">
        <v>4</v>
      </c>
      <c r="B160" s="36">
        <v>10</v>
      </c>
      <c r="C160" s="36">
        <v>11</v>
      </c>
      <c r="D160" s="36">
        <f aca="true" t="shared" si="15" ref="D160:D179">C160-C160*20%</f>
        <v>8.8</v>
      </c>
      <c r="E160" s="10">
        <v>245</v>
      </c>
      <c r="F160" s="11"/>
      <c r="H160" s="36">
        <v>6.77</v>
      </c>
      <c r="I160" s="37">
        <v>8</v>
      </c>
      <c r="J160" s="37">
        <v>8</v>
      </c>
      <c r="K160" s="37">
        <v>11</v>
      </c>
    </row>
    <row r="161" spans="1:11" ht="15.75">
      <c r="A161" s="57" t="s">
        <v>5</v>
      </c>
      <c r="B161" s="36">
        <v>6</v>
      </c>
      <c r="C161" s="36">
        <v>7</v>
      </c>
      <c r="D161" s="36">
        <f t="shared" si="15"/>
        <v>5.6</v>
      </c>
      <c r="E161" s="10"/>
      <c r="F161" s="11"/>
      <c r="H161" s="36">
        <v>0.67</v>
      </c>
      <c r="I161" s="37">
        <v>4</v>
      </c>
      <c r="J161" s="37">
        <v>7</v>
      </c>
      <c r="K161" s="37">
        <v>7</v>
      </c>
    </row>
    <row r="162" spans="1:11" ht="15.75">
      <c r="A162" s="57" t="s">
        <v>74</v>
      </c>
      <c r="B162" s="36">
        <v>8</v>
      </c>
      <c r="C162" s="36">
        <v>9</v>
      </c>
      <c r="D162" s="36">
        <f t="shared" si="15"/>
        <v>7.2</v>
      </c>
      <c r="E162" s="10"/>
      <c r="F162" s="11"/>
      <c r="H162" s="36">
        <v>6.21</v>
      </c>
      <c r="I162" s="37">
        <v>6</v>
      </c>
      <c r="J162" s="37">
        <v>18</v>
      </c>
      <c r="K162" s="37">
        <v>10</v>
      </c>
    </row>
    <row r="163" spans="1:11" ht="15.75">
      <c r="A163" s="57" t="s">
        <v>9</v>
      </c>
      <c r="B163" s="40">
        <v>6</v>
      </c>
      <c r="C163" s="40">
        <v>7</v>
      </c>
      <c r="D163" s="36">
        <f t="shared" si="15"/>
        <v>5.6</v>
      </c>
      <c r="E163" s="10"/>
      <c r="F163" s="13"/>
      <c r="H163" s="36">
        <v>2.54</v>
      </c>
      <c r="I163" s="37">
        <v>5</v>
      </c>
      <c r="J163" s="37">
        <v>11</v>
      </c>
      <c r="K163" s="37">
        <v>7</v>
      </c>
    </row>
    <row r="164" spans="1:11" ht="15.75">
      <c r="A164" s="57" t="s">
        <v>36</v>
      </c>
      <c r="B164" s="36">
        <v>6</v>
      </c>
      <c r="C164" s="36">
        <v>7</v>
      </c>
      <c r="D164" s="36">
        <f t="shared" si="15"/>
        <v>5.6</v>
      </c>
      <c r="E164" s="10"/>
      <c r="F164" s="11"/>
      <c r="H164" s="36">
        <v>2.56</v>
      </c>
      <c r="I164" s="37">
        <v>5</v>
      </c>
      <c r="J164" s="37">
        <v>11</v>
      </c>
      <c r="K164" s="37">
        <v>7</v>
      </c>
    </row>
    <row r="165" spans="1:11" ht="15.75">
      <c r="A165" s="57" t="s">
        <v>37</v>
      </c>
      <c r="B165" s="36">
        <v>6</v>
      </c>
      <c r="C165" s="36">
        <v>7</v>
      </c>
      <c r="D165" s="36">
        <f t="shared" si="15"/>
        <v>5.6</v>
      </c>
      <c r="E165" s="10"/>
      <c r="F165" s="11"/>
      <c r="H165" s="36">
        <v>2.5</v>
      </c>
      <c r="I165" s="37">
        <v>5</v>
      </c>
      <c r="J165" s="37">
        <v>10</v>
      </c>
      <c r="K165" s="37">
        <v>7</v>
      </c>
    </row>
    <row r="166" spans="1:11" ht="15.75">
      <c r="A166" s="57" t="s">
        <v>65</v>
      </c>
      <c r="B166" s="36">
        <v>7</v>
      </c>
      <c r="C166" s="36">
        <v>8</v>
      </c>
      <c r="D166" s="36">
        <f t="shared" si="15"/>
        <v>6.4</v>
      </c>
      <c r="E166" s="10"/>
      <c r="F166" s="11"/>
      <c r="H166" s="36">
        <v>2.51</v>
      </c>
      <c r="I166" s="37">
        <v>6</v>
      </c>
      <c r="J166" s="37">
        <v>12</v>
      </c>
      <c r="K166" s="37">
        <v>7</v>
      </c>
    </row>
    <row r="167" spans="1:11" ht="15.75">
      <c r="A167" s="57" t="s">
        <v>66</v>
      </c>
      <c r="B167" s="36">
        <v>7</v>
      </c>
      <c r="C167" s="36">
        <v>8</v>
      </c>
      <c r="D167" s="36">
        <f t="shared" si="15"/>
        <v>6.4</v>
      </c>
      <c r="E167" s="10"/>
      <c r="F167" s="11"/>
      <c r="H167" s="36">
        <v>2.5</v>
      </c>
      <c r="I167" s="37"/>
      <c r="J167" s="37"/>
      <c r="K167" s="37">
        <v>8</v>
      </c>
    </row>
    <row r="168" spans="1:11" ht="15.75">
      <c r="A168" s="57" t="s">
        <v>32</v>
      </c>
      <c r="B168" s="36">
        <v>7</v>
      </c>
      <c r="C168" s="36">
        <v>8</v>
      </c>
      <c r="D168" s="36">
        <f t="shared" si="15"/>
        <v>6.4</v>
      </c>
      <c r="E168" s="10"/>
      <c r="F168" s="11"/>
      <c r="H168" s="36">
        <v>2.55</v>
      </c>
      <c r="I168" s="37">
        <v>5</v>
      </c>
      <c r="J168" s="37">
        <v>20</v>
      </c>
      <c r="K168" s="37">
        <v>7</v>
      </c>
    </row>
    <row r="169" spans="1:11" ht="15.75">
      <c r="A169" s="62" t="s">
        <v>35</v>
      </c>
      <c r="B169" s="36">
        <v>7</v>
      </c>
      <c r="C169" s="36">
        <v>8</v>
      </c>
      <c r="D169" s="36">
        <f t="shared" si="15"/>
        <v>6.4</v>
      </c>
      <c r="E169" s="10"/>
      <c r="F169" s="11"/>
      <c r="H169" s="36">
        <v>2.55</v>
      </c>
      <c r="I169" s="37">
        <v>6</v>
      </c>
      <c r="J169" s="37">
        <v>11</v>
      </c>
      <c r="K169" s="37">
        <v>8</v>
      </c>
    </row>
    <row r="170" spans="1:11" ht="15.75">
      <c r="A170" s="57" t="s">
        <v>16</v>
      </c>
      <c r="B170" s="36">
        <v>15</v>
      </c>
      <c r="C170" s="36">
        <v>17</v>
      </c>
      <c r="D170" s="36">
        <f t="shared" si="15"/>
        <v>13.6</v>
      </c>
      <c r="E170" s="10"/>
      <c r="F170" s="11"/>
      <c r="H170" s="36">
        <v>7.28</v>
      </c>
      <c r="I170" s="37">
        <v>16</v>
      </c>
      <c r="J170" s="37">
        <v>30</v>
      </c>
      <c r="K170" s="37">
        <v>18</v>
      </c>
    </row>
    <row r="171" spans="1:11" ht="15.75">
      <c r="A171" s="57" t="s">
        <v>70</v>
      </c>
      <c r="B171" s="36">
        <v>18</v>
      </c>
      <c r="C171" s="36">
        <v>20</v>
      </c>
      <c r="D171" s="36">
        <f t="shared" si="15"/>
        <v>16</v>
      </c>
      <c r="E171" s="10"/>
      <c r="F171" s="11"/>
      <c r="H171" s="36">
        <v>6.11</v>
      </c>
      <c r="I171" s="37">
        <v>16</v>
      </c>
      <c r="J171" s="37">
        <v>28</v>
      </c>
      <c r="K171" s="37">
        <v>18</v>
      </c>
    </row>
    <row r="172" spans="1:11" ht="15.75">
      <c r="A172" s="57" t="s">
        <v>118</v>
      </c>
      <c r="B172" s="64">
        <v>21</v>
      </c>
      <c r="C172" s="64">
        <v>23</v>
      </c>
      <c r="D172" s="36">
        <f t="shared" si="15"/>
        <v>18.4</v>
      </c>
      <c r="E172" s="10"/>
      <c r="F172" s="30"/>
      <c r="H172" s="36">
        <v>12.39</v>
      </c>
      <c r="I172" s="37">
        <v>30</v>
      </c>
      <c r="J172" s="37">
        <v>42</v>
      </c>
      <c r="K172" s="37">
        <v>30</v>
      </c>
    </row>
    <row r="173" spans="1:11" ht="15.75">
      <c r="A173" s="23" t="s">
        <v>84</v>
      </c>
      <c r="B173" s="49">
        <v>16</v>
      </c>
      <c r="C173" s="49">
        <v>18</v>
      </c>
      <c r="D173" s="36">
        <f t="shared" si="15"/>
        <v>14.4</v>
      </c>
      <c r="E173" s="10"/>
      <c r="F173" s="18"/>
      <c r="H173" s="36">
        <v>4.23</v>
      </c>
      <c r="I173" s="37">
        <v>12</v>
      </c>
      <c r="J173" s="37"/>
      <c r="K173" s="37">
        <v>10</v>
      </c>
    </row>
    <row r="174" spans="1:11" ht="15.75">
      <c r="A174" s="27" t="s">
        <v>120</v>
      </c>
      <c r="B174" s="36">
        <v>24</v>
      </c>
      <c r="C174" s="36">
        <v>26</v>
      </c>
      <c r="D174" s="36">
        <f t="shared" si="15"/>
        <v>20.8</v>
      </c>
      <c r="E174" s="10"/>
      <c r="F174" s="11"/>
      <c r="H174" s="36">
        <v>13.56</v>
      </c>
      <c r="I174" s="37">
        <v>30</v>
      </c>
      <c r="J174" s="37"/>
      <c r="K174" s="37">
        <v>26</v>
      </c>
    </row>
    <row r="175" spans="1:11" ht="15.75">
      <c r="A175" s="23" t="s">
        <v>121</v>
      </c>
      <c r="B175" s="36">
        <v>24</v>
      </c>
      <c r="C175" s="36">
        <v>26</v>
      </c>
      <c r="D175" s="36">
        <f t="shared" si="15"/>
        <v>20.8</v>
      </c>
      <c r="E175" s="10"/>
      <c r="F175" s="11"/>
      <c r="H175" s="36">
        <v>11.7</v>
      </c>
      <c r="I175" s="37">
        <v>30</v>
      </c>
      <c r="J175" s="37"/>
      <c r="K175" s="37">
        <v>26</v>
      </c>
    </row>
    <row r="176" spans="1:11" ht="15.75">
      <c r="A176" s="23" t="s">
        <v>122</v>
      </c>
      <c r="B176" s="36">
        <v>25</v>
      </c>
      <c r="C176" s="36">
        <v>28</v>
      </c>
      <c r="D176" s="36">
        <f t="shared" si="15"/>
        <v>22.4</v>
      </c>
      <c r="E176" s="10"/>
      <c r="F176" s="11"/>
      <c r="H176" s="36">
        <v>16.8</v>
      </c>
      <c r="I176" s="37"/>
      <c r="J176" s="37"/>
      <c r="K176" s="37">
        <v>30</v>
      </c>
    </row>
    <row r="177" spans="1:11" ht="15.75">
      <c r="A177" s="23" t="s">
        <v>123</v>
      </c>
      <c r="B177" s="36">
        <v>25</v>
      </c>
      <c r="C177" s="36">
        <v>28</v>
      </c>
      <c r="D177" s="36">
        <f t="shared" si="15"/>
        <v>22.4</v>
      </c>
      <c r="E177" s="10"/>
      <c r="F177" s="11"/>
      <c r="H177" s="36">
        <v>10.53</v>
      </c>
      <c r="I177" s="37"/>
      <c r="J177" s="37"/>
      <c r="K177" s="37">
        <v>30</v>
      </c>
    </row>
    <row r="178" spans="1:11" ht="15.75">
      <c r="A178" s="57" t="s">
        <v>89</v>
      </c>
      <c r="B178" s="36">
        <v>36</v>
      </c>
      <c r="C178" s="36">
        <v>40</v>
      </c>
      <c r="D178" s="36">
        <f t="shared" si="15"/>
        <v>32</v>
      </c>
      <c r="E178" s="10"/>
      <c r="F178" s="11"/>
      <c r="H178" s="36">
        <v>30.59234620042598</v>
      </c>
      <c r="I178" s="37"/>
      <c r="J178" s="37"/>
      <c r="K178" s="37">
        <v>50</v>
      </c>
    </row>
    <row r="179" spans="1:11" ht="15.75">
      <c r="A179" s="50" t="s">
        <v>115</v>
      </c>
      <c r="B179" s="42">
        <f>SUM(B160:B178)</f>
        <v>274</v>
      </c>
      <c r="C179" s="42">
        <f>SUM(C160:C178)</f>
        <v>306</v>
      </c>
      <c r="D179" s="42">
        <f t="shared" si="15"/>
        <v>244.8</v>
      </c>
      <c r="E179" s="10"/>
      <c r="F179" s="51"/>
      <c r="H179" s="53">
        <f>SUM(H160:H178)</f>
        <v>144.55234620042597</v>
      </c>
      <c r="I179" s="54">
        <f>SUM(I160:I178)</f>
        <v>184</v>
      </c>
      <c r="J179" s="54">
        <f>SUM(J160:J178)</f>
        <v>208</v>
      </c>
      <c r="K179" s="54">
        <f>SUM(K160:K178)</f>
        <v>317</v>
      </c>
    </row>
    <row r="180" spans="1:4" ht="15.75">
      <c r="A180" s="14"/>
      <c r="D180" s="11"/>
    </row>
    <row r="181" spans="1:4" ht="15.75">
      <c r="A181" s="34" t="s">
        <v>90</v>
      </c>
      <c r="D181" s="11"/>
    </row>
    <row r="182" spans="1:11" ht="15.75">
      <c r="A182" s="57" t="s">
        <v>73</v>
      </c>
      <c r="B182" s="36">
        <v>10</v>
      </c>
      <c r="C182" s="36">
        <v>11</v>
      </c>
      <c r="D182" s="36">
        <f aca="true" t="shared" si="16" ref="D182:D194">C182-C182*20%</f>
        <v>8.8</v>
      </c>
      <c r="E182" s="10">
        <v>216</v>
      </c>
      <c r="F182" s="11"/>
      <c r="H182" s="36">
        <v>6.77</v>
      </c>
      <c r="I182" s="37">
        <v>8</v>
      </c>
      <c r="J182" s="37">
        <v>8</v>
      </c>
      <c r="K182" s="37">
        <v>11</v>
      </c>
    </row>
    <row r="183" spans="1:11" ht="15.75">
      <c r="A183" s="57" t="s">
        <v>6</v>
      </c>
      <c r="B183" s="36">
        <v>8</v>
      </c>
      <c r="C183" s="36">
        <v>9</v>
      </c>
      <c r="D183" s="36">
        <f t="shared" si="16"/>
        <v>7.2</v>
      </c>
      <c r="E183" s="10"/>
      <c r="F183" s="11"/>
      <c r="H183" s="36">
        <v>6.21</v>
      </c>
      <c r="I183" s="37">
        <v>6</v>
      </c>
      <c r="J183" s="37">
        <v>18</v>
      </c>
      <c r="K183" s="37">
        <v>10</v>
      </c>
    </row>
    <row r="184" spans="1:11" ht="15.75">
      <c r="A184" s="57" t="s">
        <v>9</v>
      </c>
      <c r="B184" s="40">
        <v>6</v>
      </c>
      <c r="C184" s="40">
        <v>7</v>
      </c>
      <c r="D184" s="36">
        <f t="shared" si="16"/>
        <v>5.6</v>
      </c>
      <c r="E184" s="10"/>
      <c r="F184" s="13"/>
      <c r="H184" s="36">
        <v>2.54</v>
      </c>
      <c r="I184" s="37">
        <v>5</v>
      </c>
      <c r="J184" s="37">
        <v>11</v>
      </c>
      <c r="K184" s="37">
        <v>7</v>
      </c>
    </row>
    <row r="185" spans="1:11" ht="15.75">
      <c r="A185" s="27" t="s">
        <v>120</v>
      </c>
      <c r="B185" s="36">
        <v>24</v>
      </c>
      <c r="C185" s="36">
        <v>26</v>
      </c>
      <c r="D185" s="36">
        <f t="shared" si="16"/>
        <v>20.8</v>
      </c>
      <c r="E185" s="10"/>
      <c r="F185" s="11"/>
      <c r="H185" s="36">
        <v>13.56</v>
      </c>
      <c r="I185" s="37">
        <v>30</v>
      </c>
      <c r="J185" s="37"/>
      <c r="K185" s="37">
        <v>26</v>
      </c>
    </row>
    <row r="186" spans="1:11" ht="15.75">
      <c r="A186" s="23" t="s">
        <v>121</v>
      </c>
      <c r="B186" s="36">
        <v>24</v>
      </c>
      <c r="C186" s="36">
        <v>26</v>
      </c>
      <c r="D186" s="36">
        <f t="shared" si="16"/>
        <v>20.8</v>
      </c>
      <c r="E186" s="10"/>
      <c r="F186" s="11"/>
      <c r="H186" s="36">
        <v>11.7</v>
      </c>
      <c r="I186" s="37">
        <v>30</v>
      </c>
      <c r="J186" s="37"/>
      <c r="K186" s="37">
        <v>26</v>
      </c>
    </row>
    <row r="187" spans="1:11" ht="15.75">
      <c r="A187" s="23" t="s">
        <v>122</v>
      </c>
      <c r="B187" s="36">
        <v>25</v>
      </c>
      <c r="C187" s="36">
        <v>28</v>
      </c>
      <c r="D187" s="36">
        <f t="shared" si="16"/>
        <v>22.4</v>
      </c>
      <c r="E187" s="10"/>
      <c r="F187" s="11"/>
      <c r="H187" s="36">
        <v>16.8</v>
      </c>
      <c r="I187" s="37"/>
      <c r="J187" s="37"/>
      <c r="K187" s="37">
        <v>30</v>
      </c>
    </row>
    <row r="188" spans="1:11" ht="15.75">
      <c r="A188" s="23" t="s">
        <v>123</v>
      </c>
      <c r="B188" s="36">
        <v>25</v>
      </c>
      <c r="C188" s="36">
        <v>28</v>
      </c>
      <c r="D188" s="36">
        <f t="shared" si="16"/>
        <v>22.4</v>
      </c>
      <c r="E188" s="10"/>
      <c r="F188" s="11"/>
      <c r="H188" s="36">
        <v>10.53</v>
      </c>
      <c r="I188" s="37"/>
      <c r="J188" s="37"/>
      <c r="K188" s="37">
        <v>30</v>
      </c>
    </row>
    <row r="189" spans="1:11" ht="15.75">
      <c r="A189" s="57" t="s">
        <v>91</v>
      </c>
      <c r="B189" s="36">
        <v>31</v>
      </c>
      <c r="C189" s="36">
        <v>34</v>
      </c>
      <c r="D189" s="36">
        <f t="shared" si="16"/>
        <v>27.2</v>
      </c>
      <c r="E189" s="10"/>
      <c r="F189" s="11"/>
      <c r="H189" s="36">
        <v>10.41</v>
      </c>
      <c r="I189" s="37">
        <v>25</v>
      </c>
      <c r="J189" s="37"/>
      <c r="K189" s="37">
        <v>30</v>
      </c>
    </row>
    <row r="190" spans="1:11" ht="15.75">
      <c r="A190" s="23" t="s">
        <v>124</v>
      </c>
      <c r="B190" s="64">
        <v>21</v>
      </c>
      <c r="C190" s="64">
        <v>23</v>
      </c>
      <c r="D190" s="36">
        <f t="shared" si="16"/>
        <v>18.4</v>
      </c>
      <c r="E190" s="10"/>
      <c r="F190" s="30"/>
      <c r="H190" s="36">
        <v>12.39</v>
      </c>
      <c r="I190" s="37">
        <v>30</v>
      </c>
      <c r="J190" s="37">
        <v>42</v>
      </c>
      <c r="K190" s="37">
        <v>30</v>
      </c>
    </row>
    <row r="191" spans="1:11" ht="15.75">
      <c r="A191" s="57" t="s">
        <v>70</v>
      </c>
      <c r="B191" s="36">
        <v>18</v>
      </c>
      <c r="C191" s="36">
        <v>20</v>
      </c>
      <c r="D191" s="36">
        <f t="shared" si="16"/>
        <v>16</v>
      </c>
      <c r="E191" s="10"/>
      <c r="F191" s="11"/>
      <c r="H191" s="36">
        <v>6.11</v>
      </c>
      <c r="I191" s="37">
        <v>16</v>
      </c>
      <c r="J191" s="37">
        <v>28</v>
      </c>
      <c r="K191" s="37">
        <v>18</v>
      </c>
    </row>
    <row r="192" spans="1:11" ht="15.75">
      <c r="A192" s="23" t="s">
        <v>84</v>
      </c>
      <c r="B192" s="49">
        <v>16</v>
      </c>
      <c r="C192" s="49">
        <v>18</v>
      </c>
      <c r="D192" s="36">
        <f t="shared" si="16"/>
        <v>14.4</v>
      </c>
      <c r="E192" s="10"/>
      <c r="F192" s="18"/>
      <c r="H192" s="36">
        <v>4.23</v>
      </c>
      <c r="I192" s="37">
        <v>12</v>
      </c>
      <c r="J192" s="37"/>
      <c r="K192" s="37">
        <v>10</v>
      </c>
    </row>
    <row r="193" spans="1:11" ht="15.75">
      <c r="A193" s="62" t="s">
        <v>89</v>
      </c>
      <c r="B193" s="36">
        <v>36</v>
      </c>
      <c r="C193" s="36">
        <v>40</v>
      </c>
      <c r="D193" s="36">
        <f t="shared" si="16"/>
        <v>32</v>
      </c>
      <c r="E193" s="10"/>
      <c r="F193" s="11"/>
      <c r="H193" s="36">
        <v>30.59234620042598</v>
      </c>
      <c r="I193" s="37">
        <f>35+23</f>
        <v>58</v>
      </c>
      <c r="J193" s="37">
        <v>60</v>
      </c>
      <c r="K193" s="37">
        <v>50</v>
      </c>
    </row>
    <row r="194" spans="1:11" ht="15.75">
      <c r="A194" s="50" t="s">
        <v>115</v>
      </c>
      <c r="B194" s="42">
        <f>SUM(B182:B193)</f>
        <v>244</v>
      </c>
      <c r="C194" s="42">
        <f>SUM(C182:C193)</f>
        <v>270</v>
      </c>
      <c r="D194" s="42">
        <f t="shared" si="16"/>
        <v>216</v>
      </c>
      <c r="E194" s="10"/>
      <c r="F194" s="51"/>
      <c r="H194" s="53">
        <f>SUM(H182:H193)</f>
        <v>131.842346200426</v>
      </c>
      <c r="I194" s="54">
        <f>SUM(I182:I193)</f>
        <v>220</v>
      </c>
      <c r="J194" s="54">
        <f>SUM(J182:J193)</f>
        <v>167</v>
      </c>
      <c r="K194" s="54">
        <f>SUM(K182:K193)</f>
        <v>278</v>
      </c>
    </row>
    <row r="195" spans="1:4" ht="15.75">
      <c r="A195" s="14"/>
      <c r="D195" s="11"/>
    </row>
    <row r="196" spans="1:4" ht="15.75">
      <c r="A196" s="58" t="s">
        <v>92</v>
      </c>
      <c r="D196" s="11"/>
    </row>
    <row r="197" spans="1:11" ht="15.75">
      <c r="A197" s="57" t="s">
        <v>4</v>
      </c>
      <c r="B197" s="36">
        <v>10</v>
      </c>
      <c r="C197" s="36">
        <v>11</v>
      </c>
      <c r="D197" s="36">
        <f aca="true" t="shared" si="17" ref="D197:D212">C197-C197*20%</f>
        <v>8.8</v>
      </c>
      <c r="E197" s="10">
        <v>194</v>
      </c>
      <c r="F197" s="11"/>
      <c r="H197" s="36">
        <v>6.77</v>
      </c>
      <c r="I197" s="37">
        <v>8</v>
      </c>
      <c r="J197" s="37">
        <v>8</v>
      </c>
      <c r="K197" s="37">
        <v>11</v>
      </c>
    </row>
    <row r="198" spans="1:11" ht="15.75">
      <c r="A198" s="57" t="s">
        <v>74</v>
      </c>
      <c r="B198" s="36">
        <v>8</v>
      </c>
      <c r="C198" s="36">
        <v>9</v>
      </c>
      <c r="D198" s="36">
        <f t="shared" si="17"/>
        <v>7.2</v>
      </c>
      <c r="E198" s="10"/>
      <c r="F198" s="11"/>
      <c r="H198" s="36">
        <v>6.21</v>
      </c>
      <c r="I198" s="37">
        <v>6</v>
      </c>
      <c r="J198" s="37">
        <v>18</v>
      </c>
      <c r="K198" s="37">
        <v>10</v>
      </c>
    </row>
    <row r="199" spans="1:11" ht="15.75">
      <c r="A199" s="62" t="s">
        <v>93</v>
      </c>
      <c r="B199" s="36">
        <v>14</v>
      </c>
      <c r="C199" s="36">
        <v>15</v>
      </c>
      <c r="D199" s="36">
        <f t="shared" si="17"/>
        <v>12</v>
      </c>
      <c r="E199" s="10"/>
      <c r="F199" s="11"/>
      <c r="H199" s="36">
        <v>2.96</v>
      </c>
      <c r="I199" s="37"/>
      <c r="J199" s="37"/>
      <c r="K199" s="37">
        <v>18</v>
      </c>
    </row>
    <row r="200" spans="1:11" ht="15.75">
      <c r="A200" s="57" t="s">
        <v>12</v>
      </c>
      <c r="B200" s="36">
        <v>11</v>
      </c>
      <c r="C200" s="36">
        <v>12</v>
      </c>
      <c r="D200" s="36">
        <f t="shared" si="17"/>
        <v>9.6</v>
      </c>
      <c r="E200" s="10"/>
      <c r="F200" s="11"/>
      <c r="H200" s="36">
        <v>2.83</v>
      </c>
      <c r="I200" s="37">
        <v>10</v>
      </c>
      <c r="J200" s="37">
        <v>16</v>
      </c>
      <c r="K200" s="37">
        <v>18</v>
      </c>
    </row>
    <row r="201" spans="1:11" ht="15.75">
      <c r="A201" s="57" t="s">
        <v>66</v>
      </c>
      <c r="B201" s="36">
        <v>7</v>
      </c>
      <c r="C201" s="36">
        <v>8</v>
      </c>
      <c r="D201" s="36">
        <f t="shared" si="17"/>
        <v>6.4</v>
      </c>
      <c r="E201" s="10"/>
      <c r="F201" s="11"/>
      <c r="H201" s="36">
        <v>2.5</v>
      </c>
      <c r="I201" s="37"/>
      <c r="J201" s="37"/>
      <c r="K201" s="37">
        <v>8</v>
      </c>
    </row>
    <row r="202" spans="1:11" ht="15.75">
      <c r="A202" s="57" t="s">
        <v>34</v>
      </c>
      <c r="B202" s="36">
        <v>6</v>
      </c>
      <c r="C202" s="36">
        <v>7</v>
      </c>
      <c r="D202" s="36">
        <f t="shared" si="17"/>
        <v>5.6</v>
      </c>
      <c r="E202" s="10"/>
      <c r="F202" s="11"/>
      <c r="H202" s="36">
        <v>2.54</v>
      </c>
      <c r="I202" s="37">
        <v>6</v>
      </c>
      <c r="J202" s="37">
        <v>11</v>
      </c>
      <c r="K202" s="37">
        <v>8</v>
      </c>
    </row>
    <row r="203" spans="1:11" ht="15.75">
      <c r="A203" s="57" t="s">
        <v>94</v>
      </c>
      <c r="B203" s="36">
        <v>10</v>
      </c>
      <c r="C203" s="36">
        <v>11</v>
      </c>
      <c r="D203" s="36">
        <f t="shared" si="17"/>
        <v>8.8</v>
      </c>
      <c r="E203" s="10"/>
      <c r="F203" s="11"/>
      <c r="H203" s="36">
        <v>2.55</v>
      </c>
      <c r="I203" s="37"/>
      <c r="J203" s="37">
        <v>13</v>
      </c>
      <c r="K203" s="37">
        <v>8</v>
      </c>
    </row>
    <row r="204" spans="1:11" ht="15.75">
      <c r="A204" s="57" t="s">
        <v>95</v>
      </c>
      <c r="B204" s="36">
        <v>21</v>
      </c>
      <c r="C204" s="36">
        <v>23</v>
      </c>
      <c r="D204" s="36">
        <f t="shared" si="17"/>
        <v>18.4</v>
      </c>
      <c r="E204" s="10"/>
      <c r="F204" s="11"/>
      <c r="H204" s="36">
        <v>2.93</v>
      </c>
      <c r="I204" s="37">
        <v>25</v>
      </c>
      <c r="J204" s="37"/>
      <c r="K204" s="37">
        <v>20</v>
      </c>
    </row>
    <row r="205" spans="1:11" ht="15.75">
      <c r="A205" s="57" t="s">
        <v>78</v>
      </c>
      <c r="B205" s="36">
        <v>11</v>
      </c>
      <c r="C205" s="36">
        <v>12</v>
      </c>
      <c r="D205" s="36">
        <f t="shared" si="17"/>
        <v>9.6</v>
      </c>
      <c r="E205" s="10"/>
      <c r="F205" s="11"/>
      <c r="H205" s="36">
        <v>7</v>
      </c>
      <c r="I205" s="37">
        <v>14</v>
      </c>
      <c r="J205" s="37">
        <v>31</v>
      </c>
      <c r="K205" s="37">
        <v>15</v>
      </c>
    </row>
    <row r="206" spans="1:11" ht="15.75">
      <c r="A206" s="57" t="s">
        <v>9</v>
      </c>
      <c r="B206" s="40">
        <v>6</v>
      </c>
      <c r="C206" s="40">
        <v>7</v>
      </c>
      <c r="D206" s="36">
        <f t="shared" si="17"/>
        <v>5.6</v>
      </c>
      <c r="E206" s="10"/>
      <c r="F206" s="13"/>
      <c r="H206" s="36">
        <v>2.54</v>
      </c>
      <c r="I206" s="37">
        <v>5</v>
      </c>
      <c r="J206" s="37">
        <v>11</v>
      </c>
      <c r="K206" s="37">
        <v>7</v>
      </c>
    </row>
    <row r="207" spans="1:11" ht="15.75">
      <c r="A207" s="57" t="s">
        <v>59</v>
      </c>
      <c r="B207" s="36">
        <v>7</v>
      </c>
      <c r="C207" s="36">
        <v>8</v>
      </c>
      <c r="D207" s="36">
        <f t="shared" si="17"/>
        <v>6.4</v>
      </c>
      <c r="E207" s="10"/>
      <c r="F207" s="11"/>
      <c r="H207" s="36"/>
      <c r="I207" s="37">
        <v>5</v>
      </c>
      <c r="J207" s="60">
        <v>17</v>
      </c>
      <c r="K207" s="65">
        <v>8</v>
      </c>
    </row>
    <row r="208" spans="1:11" ht="15.75">
      <c r="A208" s="57" t="s">
        <v>58</v>
      </c>
      <c r="B208" s="36">
        <v>7</v>
      </c>
      <c r="C208" s="36">
        <v>8</v>
      </c>
      <c r="D208" s="36">
        <f t="shared" si="17"/>
        <v>6.4</v>
      </c>
      <c r="E208" s="10"/>
      <c r="F208" s="11"/>
      <c r="H208" s="36"/>
      <c r="I208" s="37">
        <v>5</v>
      </c>
      <c r="J208" s="60"/>
      <c r="K208" s="61">
        <v>8</v>
      </c>
    </row>
    <row r="209" spans="1:11" ht="15.75">
      <c r="A209" s="57" t="s">
        <v>32</v>
      </c>
      <c r="B209" s="36">
        <v>7</v>
      </c>
      <c r="C209" s="36">
        <v>8</v>
      </c>
      <c r="D209" s="36">
        <f t="shared" si="17"/>
        <v>6.4</v>
      </c>
      <c r="E209" s="10"/>
      <c r="F209" s="11"/>
      <c r="H209" s="36">
        <v>2.55</v>
      </c>
      <c r="I209" s="37">
        <v>5</v>
      </c>
      <c r="J209" s="37">
        <v>20</v>
      </c>
      <c r="K209" s="37">
        <v>7</v>
      </c>
    </row>
    <row r="210" spans="1:11" ht="15.75">
      <c r="A210" s="62" t="s">
        <v>35</v>
      </c>
      <c r="B210" s="36">
        <v>7</v>
      </c>
      <c r="C210" s="36">
        <v>8</v>
      </c>
      <c r="D210" s="36">
        <f t="shared" si="17"/>
        <v>6.4</v>
      </c>
      <c r="E210" s="10"/>
      <c r="F210" s="11"/>
      <c r="H210" s="36">
        <v>2.55</v>
      </c>
      <c r="I210" s="37">
        <v>6</v>
      </c>
      <c r="J210" s="37">
        <v>11</v>
      </c>
      <c r="K210" s="37">
        <v>8</v>
      </c>
    </row>
    <row r="211" spans="1:11" ht="15.75">
      <c r="A211" s="57" t="s">
        <v>96</v>
      </c>
      <c r="B211" s="36">
        <v>87</v>
      </c>
      <c r="C211" s="36">
        <v>96</v>
      </c>
      <c r="D211" s="36">
        <f t="shared" si="17"/>
        <v>76.8</v>
      </c>
      <c r="E211" s="10"/>
      <c r="F211" s="11"/>
      <c r="H211" s="36">
        <v>20.66</v>
      </c>
      <c r="I211" s="37">
        <v>60</v>
      </c>
      <c r="J211" s="37">
        <v>50</v>
      </c>
      <c r="K211" s="37">
        <v>55</v>
      </c>
    </row>
    <row r="212" spans="1:11" ht="15.75">
      <c r="A212" s="50" t="s">
        <v>115</v>
      </c>
      <c r="B212" s="42">
        <f>SUM(B197:B211)</f>
        <v>219</v>
      </c>
      <c r="C212" s="42">
        <f>SUM(C197:C211)</f>
        <v>243</v>
      </c>
      <c r="D212" s="42">
        <f t="shared" si="17"/>
        <v>194.4</v>
      </c>
      <c r="E212" s="10"/>
      <c r="F212" s="51"/>
      <c r="H212" s="53">
        <f>SUM(H197:H211)</f>
        <v>64.59</v>
      </c>
      <c r="I212" s="54">
        <f>SUM(I197:I211)</f>
        <v>155</v>
      </c>
      <c r="J212" s="54">
        <f>SUM(J197:J211)</f>
        <v>206</v>
      </c>
      <c r="K212" s="54">
        <f>SUM(K197:K211)</f>
        <v>209</v>
      </c>
    </row>
    <row r="213" spans="1:4" ht="15.75">
      <c r="A213" s="14"/>
      <c r="D213" s="11"/>
    </row>
    <row r="214" spans="1:4" ht="15.75">
      <c r="A214" s="58" t="s">
        <v>97</v>
      </c>
      <c r="D214" s="11"/>
    </row>
    <row r="215" spans="1:11" ht="15.75">
      <c r="A215" s="57" t="s">
        <v>4</v>
      </c>
      <c r="B215" s="36">
        <v>10</v>
      </c>
      <c r="C215" s="36">
        <v>11</v>
      </c>
      <c r="D215" s="36">
        <f aca="true" t="shared" si="18" ref="D215:D235">C215-C215*20%</f>
        <v>8.8</v>
      </c>
      <c r="E215" s="10">
        <v>266</v>
      </c>
      <c r="F215" s="11"/>
      <c r="H215" s="36">
        <v>6.77</v>
      </c>
      <c r="I215" s="37">
        <v>8</v>
      </c>
      <c r="J215" s="37">
        <v>8</v>
      </c>
      <c r="K215" s="37">
        <v>11</v>
      </c>
    </row>
    <row r="216" spans="1:11" ht="15.75">
      <c r="A216" s="57" t="s">
        <v>5</v>
      </c>
      <c r="B216" s="36">
        <v>6</v>
      </c>
      <c r="C216" s="36">
        <v>7</v>
      </c>
      <c r="D216" s="36">
        <f t="shared" si="18"/>
        <v>5.6</v>
      </c>
      <c r="E216" s="10"/>
      <c r="F216" s="11"/>
      <c r="H216" s="36">
        <v>0.67</v>
      </c>
      <c r="I216" s="37">
        <v>4</v>
      </c>
      <c r="J216" s="37">
        <v>7</v>
      </c>
      <c r="K216" s="37">
        <v>7</v>
      </c>
    </row>
    <row r="217" spans="1:11" ht="15.75">
      <c r="A217" s="57" t="s">
        <v>74</v>
      </c>
      <c r="B217" s="36">
        <v>8</v>
      </c>
      <c r="C217" s="36">
        <v>9</v>
      </c>
      <c r="D217" s="36">
        <f t="shared" si="18"/>
        <v>7.2</v>
      </c>
      <c r="E217" s="10"/>
      <c r="F217" s="11"/>
      <c r="H217" s="36">
        <v>6.21</v>
      </c>
      <c r="I217" s="37">
        <v>6</v>
      </c>
      <c r="J217" s="37">
        <v>18</v>
      </c>
      <c r="K217" s="37">
        <v>10</v>
      </c>
    </row>
    <row r="218" spans="1:11" ht="15.75">
      <c r="A218" s="57" t="s">
        <v>9</v>
      </c>
      <c r="B218" s="40">
        <v>6</v>
      </c>
      <c r="C218" s="40">
        <v>7</v>
      </c>
      <c r="D218" s="36">
        <f t="shared" si="18"/>
        <v>5.6</v>
      </c>
      <c r="E218" s="10"/>
      <c r="F218" s="13"/>
      <c r="H218" s="36">
        <v>2.54</v>
      </c>
      <c r="I218" s="37">
        <v>5</v>
      </c>
      <c r="J218" s="37">
        <v>11</v>
      </c>
      <c r="K218" s="37">
        <v>7</v>
      </c>
    </row>
    <row r="219" spans="1:11" ht="15.75">
      <c r="A219" s="57" t="s">
        <v>8</v>
      </c>
      <c r="B219" s="36">
        <v>22</v>
      </c>
      <c r="C219" s="36">
        <v>25</v>
      </c>
      <c r="D219" s="36">
        <f t="shared" si="18"/>
        <v>20</v>
      </c>
      <c r="E219" s="10"/>
      <c r="F219" s="11"/>
      <c r="G219" t="s">
        <v>114</v>
      </c>
      <c r="H219" s="36">
        <v>8.13</v>
      </c>
      <c r="I219" s="37">
        <f>7+8+6</f>
        <v>21</v>
      </c>
      <c r="J219" s="37">
        <f>14+15+10</f>
        <v>39</v>
      </c>
      <c r="K219" s="37">
        <f>10+15+7</f>
        <v>32</v>
      </c>
    </row>
    <row r="220" spans="1:11" ht="15.75">
      <c r="A220" s="57" t="s">
        <v>36</v>
      </c>
      <c r="B220" s="36">
        <v>6</v>
      </c>
      <c r="C220" s="36">
        <v>7</v>
      </c>
      <c r="D220" s="36">
        <f t="shared" si="18"/>
        <v>5.6</v>
      </c>
      <c r="E220" s="10"/>
      <c r="F220" s="11"/>
      <c r="H220" s="36">
        <v>2.56</v>
      </c>
      <c r="I220" s="37">
        <v>5</v>
      </c>
      <c r="J220" s="37">
        <v>11</v>
      </c>
      <c r="K220" s="37">
        <v>7</v>
      </c>
    </row>
    <row r="221" spans="1:11" ht="15.75">
      <c r="A221" s="57" t="s">
        <v>37</v>
      </c>
      <c r="B221" s="36">
        <v>6</v>
      </c>
      <c r="C221" s="36">
        <v>7</v>
      </c>
      <c r="D221" s="36">
        <f t="shared" si="18"/>
        <v>5.6</v>
      </c>
      <c r="E221" s="10"/>
      <c r="F221" s="11"/>
      <c r="H221" s="36">
        <v>2.5</v>
      </c>
      <c r="I221" s="37">
        <v>5</v>
      </c>
      <c r="J221" s="37">
        <v>10</v>
      </c>
      <c r="K221" s="37">
        <v>7</v>
      </c>
    </row>
    <row r="222" spans="1:11" ht="15.75">
      <c r="A222" s="57" t="s">
        <v>32</v>
      </c>
      <c r="B222" s="36">
        <v>7</v>
      </c>
      <c r="C222" s="36">
        <v>8</v>
      </c>
      <c r="D222" s="36">
        <f t="shared" si="18"/>
        <v>6.4</v>
      </c>
      <c r="E222" s="10"/>
      <c r="F222" s="11"/>
      <c r="H222" s="36">
        <v>2.55</v>
      </c>
      <c r="I222" s="37">
        <v>5</v>
      </c>
      <c r="J222" s="37">
        <v>20</v>
      </c>
      <c r="K222" s="37">
        <v>7</v>
      </c>
    </row>
    <row r="223" spans="1:11" ht="15.75">
      <c r="A223" s="57" t="s">
        <v>65</v>
      </c>
      <c r="B223" s="36">
        <v>7</v>
      </c>
      <c r="C223" s="36">
        <v>8</v>
      </c>
      <c r="D223" s="36">
        <f t="shared" si="18"/>
        <v>6.4</v>
      </c>
      <c r="E223" s="10"/>
      <c r="F223" s="11"/>
      <c r="H223" s="36">
        <v>2.51</v>
      </c>
      <c r="I223" s="37">
        <v>6</v>
      </c>
      <c r="J223" s="37">
        <v>12</v>
      </c>
      <c r="K223" s="37">
        <v>7</v>
      </c>
    </row>
    <row r="224" spans="1:11" ht="15.75">
      <c r="A224" s="57" t="s">
        <v>59</v>
      </c>
      <c r="B224" s="36">
        <v>7</v>
      </c>
      <c r="C224" s="36">
        <v>8</v>
      </c>
      <c r="D224" s="36">
        <f t="shared" si="18"/>
        <v>6.4</v>
      </c>
      <c r="E224" s="10"/>
      <c r="F224" s="11"/>
      <c r="H224" s="36">
        <v>2.46</v>
      </c>
      <c r="I224" s="37">
        <v>5</v>
      </c>
      <c r="J224" s="60">
        <v>17</v>
      </c>
      <c r="K224" s="61">
        <v>8</v>
      </c>
    </row>
    <row r="225" spans="1:11" ht="15.75">
      <c r="A225" s="57" t="s">
        <v>58</v>
      </c>
      <c r="B225" s="36">
        <v>7</v>
      </c>
      <c r="C225" s="36">
        <v>8</v>
      </c>
      <c r="D225" s="36">
        <f t="shared" si="18"/>
        <v>6.4</v>
      </c>
      <c r="E225" s="10"/>
      <c r="F225" s="11"/>
      <c r="H225" s="36">
        <v>2.46</v>
      </c>
      <c r="I225" s="37">
        <v>5</v>
      </c>
      <c r="J225" s="60"/>
      <c r="K225" s="61">
        <v>8</v>
      </c>
    </row>
    <row r="226" spans="1:11" ht="15.75">
      <c r="A226" s="57" t="s">
        <v>33</v>
      </c>
      <c r="B226" s="36">
        <v>6</v>
      </c>
      <c r="C226" s="36">
        <v>7</v>
      </c>
      <c r="D226" s="36">
        <f t="shared" si="18"/>
        <v>5.6</v>
      </c>
      <c r="E226" s="10"/>
      <c r="F226" s="11"/>
      <c r="H226" s="36">
        <v>2.61</v>
      </c>
      <c r="I226" s="37">
        <v>6</v>
      </c>
      <c r="J226" s="37">
        <v>16</v>
      </c>
      <c r="K226" s="37">
        <v>8</v>
      </c>
    </row>
    <row r="227" spans="1:11" ht="15.75">
      <c r="A227" s="57" t="s">
        <v>34</v>
      </c>
      <c r="B227" s="36">
        <v>6</v>
      </c>
      <c r="C227" s="36">
        <v>7</v>
      </c>
      <c r="D227" s="36">
        <f t="shared" si="18"/>
        <v>5.6</v>
      </c>
      <c r="E227" s="10"/>
      <c r="F227" s="11"/>
      <c r="H227" s="36">
        <v>2.54</v>
      </c>
      <c r="I227" s="37">
        <v>6</v>
      </c>
      <c r="J227" s="37">
        <v>11</v>
      </c>
      <c r="K227" s="37">
        <v>8</v>
      </c>
    </row>
    <row r="228" spans="1:11" ht="15.75">
      <c r="A228" s="57" t="s">
        <v>94</v>
      </c>
      <c r="B228" s="36">
        <v>10</v>
      </c>
      <c r="C228" s="36">
        <v>11</v>
      </c>
      <c r="D228" s="36">
        <f t="shared" si="18"/>
        <v>8.8</v>
      </c>
      <c r="E228" s="10"/>
      <c r="F228" s="11"/>
      <c r="H228" s="36">
        <v>2.55</v>
      </c>
      <c r="I228" s="37"/>
      <c r="J228" s="37">
        <v>13</v>
      </c>
      <c r="K228" s="37">
        <v>8</v>
      </c>
    </row>
    <row r="229" spans="1:11" ht="15.75">
      <c r="A229" s="57" t="s">
        <v>10</v>
      </c>
      <c r="B229" s="40">
        <v>7</v>
      </c>
      <c r="C229" s="40">
        <v>8</v>
      </c>
      <c r="D229" s="36">
        <f t="shared" si="18"/>
        <v>6.4</v>
      </c>
      <c r="E229" s="10"/>
      <c r="F229" s="13"/>
      <c r="H229" s="36">
        <v>2.56</v>
      </c>
      <c r="I229" s="37">
        <v>5</v>
      </c>
      <c r="J229" s="37">
        <v>11</v>
      </c>
      <c r="K229" s="37">
        <v>7</v>
      </c>
    </row>
    <row r="230" spans="1:11" ht="15.75">
      <c r="A230" s="62" t="s">
        <v>98</v>
      </c>
      <c r="B230" s="36">
        <v>27</v>
      </c>
      <c r="C230" s="36">
        <v>30</v>
      </c>
      <c r="D230" s="36">
        <f t="shared" si="18"/>
        <v>24</v>
      </c>
      <c r="E230" s="10"/>
      <c r="F230" s="11"/>
      <c r="H230" s="36">
        <v>13.29</v>
      </c>
      <c r="I230" s="37">
        <v>32</v>
      </c>
      <c r="J230" s="37">
        <v>49</v>
      </c>
      <c r="K230" s="37">
        <v>35</v>
      </c>
    </row>
    <row r="231" spans="1:11" ht="15.75">
      <c r="A231" s="57" t="s">
        <v>99</v>
      </c>
      <c r="B231" s="36">
        <v>26</v>
      </c>
      <c r="C231" s="36">
        <v>29</v>
      </c>
      <c r="D231" s="36">
        <f t="shared" si="18"/>
        <v>23.2</v>
      </c>
      <c r="E231" s="10"/>
      <c r="F231" s="11"/>
      <c r="H231" s="36">
        <v>12.62</v>
      </c>
      <c r="I231" s="37">
        <v>30</v>
      </c>
      <c r="J231" s="37">
        <v>38</v>
      </c>
      <c r="K231" s="37">
        <v>37</v>
      </c>
    </row>
    <row r="232" spans="1:11" ht="15.75">
      <c r="A232" s="57" t="s">
        <v>77</v>
      </c>
      <c r="B232" s="36">
        <v>21</v>
      </c>
      <c r="C232" s="36">
        <v>23</v>
      </c>
      <c r="D232" s="36">
        <f t="shared" si="18"/>
        <v>18.4</v>
      </c>
      <c r="E232" s="10"/>
      <c r="F232" s="11"/>
      <c r="H232" s="36">
        <v>5.53</v>
      </c>
      <c r="I232" s="37">
        <v>15</v>
      </c>
      <c r="J232" s="37">
        <v>18</v>
      </c>
      <c r="K232" s="37">
        <v>20</v>
      </c>
    </row>
    <row r="233" spans="1:11" ht="15.75">
      <c r="A233" s="62" t="s">
        <v>16</v>
      </c>
      <c r="B233" s="36">
        <v>15</v>
      </c>
      <c r="C233" s="36">
        <v>17</v>
      </c>
      <c r="D233" s="36">
        <f t="shared" si="18"/>
        <v>13.6</v>
      </c>
      <c r="E233" s="10"/>
      <c r="F233" s="11"/>
      <c r="H233" s="36">
        <v>7.28</v>
      </c>
      <c r="I233" s="37">
        <v>16</v>
      </c>
      <c r="J233" s="37">
        <v>30</v>
      </c>
      <c r="K233" s="37">
        <v>18</v>
      </c>
    </row>
    <row r="234" spans="1:11" ht="15.75">
      <c r="A234" s="57" t="s">
        <v>96</v>
      </c>
      <c r="B234" s="36">
        <v>87</v>
      </c>
      <c r="C234" s="36">
        <v>96</v>
      </c>
      <c r="D234" s="36">
        <f t="shared" si="18"/>
        <v>76.8</v>
      </c>
      <c r="E234" s="10"/>
      <c r="F234" s="11"/>
      <c r="H234" s="36">
        <v>20.66</v>
      </c>
      <c r="I234" s="37">
        <v>60</v>
      </c>
      <c r="J234" s="37">
        <v>50</v>
      </c>
      <c r="K234" s="37">
        <v>55</v>
      </c>
    </row>
    <row r="235" spans="1:11" ht="15.75">
      <c r="A235" s="50" t="s">
        <v>115</v>
      </c>
      <c r="B235" s="42">
        <f>SUM(B215:B234)</f>
        <v>297</v>
      </c>
      <c r="C235" s="42">
        <f>SUM(C215:C234)</f>
        <v>333</v>
      </c>
      <c r="D235" s="42">
        <f t="shared" si="18"/>
        <v>266.4</v>
      </c>
      <c r="E235" s="10"/>
      <c r="F235" s="51"/>
      <c r="H235" s="53">
        <f>SUM(H215:H234)</f>
        <v>109</v>
      </c>
      <c r="I235" s="54">
        <f>SUM(I215:I234)</f>
        <v>245</v>
      </c>
      <c r="J235" s="54">
        <f>SUM(J215:J234)</f>
        <v>389</v>
      </c>
      <c r="K235" s="54">
        <f>SUM(K215:K234)</f>
        <v>307</v>
      </c>
    </row>
    <row r="236" spans="1:4" ht="15.75">
      <c r="A236" s="14"/>
      <c r="D236" s="11"/>
    </row>
    <row r="237" spans="1:4" ht="15.75">
      <c r="A237" s="58" t="s">
        <v>100</v>
      </c>
      <c r="D237" s="11"/>
    </row>
    <row r="238" spans="1:11" ht="15.75">
      <c r="A238" s="66" t="s">
        <v>4</v>
      </c>
      <c r="B238" s="36">
        <v>10</v>
      </c>
      <c r="C238" s="36">
        <v>11</v>
      </c>
      <c r="D238" s="36">
        <f aca="true" t="shared" si="19" ref="D238:D258">C238-C238*20%</f>
        <v>8.8</v>
      </c>
      <c r="E238" s="10">
        <v>262</v>
      </c>
      <c r="F238" s="11"/>
      <c r="H238" s="36">
        <v>6.77</v>
      </c>
      <c r="I238" s="37">
        <v>8</v>
      </c>
      <c r="J238" s="37">
        <v>8</v>
      </c>
      <c r="K238" s="37">
        <v>11</v>
      </c>
    </row>
    <row r="239" spans="1:11" ht="15.75">
      <c r="A239" s="66" t="s">
        <v>5</v>
      </c>
      <c r="B239" s="36">
        <v>6</v>
      </c>
      <c r="C239" s="36">
        <v>7</v>
      </c>
      <c r="D239" s="36">
        <f t="shared" si="19"/>
        <v>5.6</v>
      </c>
      <c r="E239" s="10"/>
      <c r="F239" s="11"/>
      <c r="H239" s="36">
        <v>0.67</v>
      </c>
      <c r="I239" s="37">
        <v>4</v>
      </c>
      <c r="J239" s="37">
        <v>7</v>
      </c>
      <c r="K239" s="37">
        <v>7</v>
      </c>
    </row>
    <row r="240" spans="1:11" ht="15.75">
      <c r="A240" s="66" t="s">
        <v>74</v>
      </c>
      <c r="B240" s="36">
        <v>8</v>
      </c>
      <c r="C240" s="36">
        <v>9</v>
      </c>
      <c r="D240" s="36">
        <f t="shared" si="19"/>
        <v>7.2</v>
      </c>
      <c r="E240" s="10"/>
      <c r="F240" s="11"/>
      <c r="H240" s="36">
        <v>6.21</v>
      </c>
      <c r="I240" s="37">
        <v>6</v>
      </c>
      <c r="J240" s="37">
        <v>18</v>
      </c>
      <c r="K240" s="37">
        <v>10</v>
      </c>
    </row>
    <row r="241" spans="1:11" ht="15.75">
      <c r="A241" s="66" t="s">
        <v>9</v>
      </c>
      <c r="B241" s="40">
        <v>6</v>
      </c>
      <c r="C241" s="40">
        <v>7</v>
      </c>
      <c r="D241" s="36">
        <f t="shared" si="19"/>
        <v>5.6</v>
      </c>
      <c r="E241" s="10"/>
      <c r="F241" s="13"/>
      <c r="H241" s="36">
        <v>2.54</v>
      </c>
      <c r="I241" s="37">
        <v>5</v>
      </c>
      <c r="J241" s="37">
        <v>11</v>
      </c>
      <c r="K241" s="37">
        <v>7</v>
      </c>
    </row>
    <row r="242" spans="1:11" ht="15.75">
      <c r="A242" s="66" t="s">
        <v>8</v>
      </c>
      <c r="B242" s="36">
        <v>22</v>
      </c>
      <c r="C242" s="36">
        <v>25</v>
      </c>
      <c r="D242" s="36">
        <f t="shared" si="19"/>
        <v>20</v>
      </c>
      <c r="E242" s="10"/>
      <c r="F242" s="11"/>
      <c r="G242" t="s">
        <v>114</v>
      </c>
      <c r="H242" s="36">
        <v>8.13</v>
      </c>
      <c r="I242" s="37">
        <v>21</v>
      </c>
      <c r="J242" s="37">
        <v>39</v>
      </c>
      <c r="K242" s="37">
        <v>32</v>
      </c>
    </row>
    <row r="243" spans="1:11" ht="15.75">
      <c r="A243" s="66" t="s">
        <v>36</v>
      </c>
      <c r="B243" s="36">
        <v>6</v>
      </c>
      <c r="C243" s="36">
        <v>7</v>
      </c>
      <c r="D243" s="36">
        <f t="shared" si="19"/>
        <v>5.6</v>
      </c>
      <c r="E243" s="10"/>
      <c r="F243" s="11"/>
      <c r="H243" s="36">
        <v>2.56</v>
      </c>
      <c r="I243" s="37">
        <v>5</v>
      </c>
      <c r="J243" s="37">
        <v>11</v>
      </c>
      <c r="K243" s="37">
        <v>7</v>
      </c>
    </row>
    <row r="244" spans="1:11" ht="15.75">
      <c r="A244" s="66" t="s">
        <v>37</v>
      </c>
      <c r="B244" s="36">
        <v>6</v>
      </c>
      <c r="C244" s="36">
        <v>7</v>
      </c>
      <c r="D244" s="36">
        <f t="shared" si="19"/>
        <v>5.6</v>
      </c>
      <c r="E244" s="10"/>
      <c r="F244" s="11"/>
      <c r="H244" s="36">
        <v>2.5</v>
      </c>
      <c r="I244" s="37">
        <v>5</v>
      </c>
      <c r="J244" s="37">
        <v>10</v>
      </c>
      <c r="K244" s="37">
        <v>7</v>
      </c>
    </row>
    <row r="245" spans="1:11" ht="15.75">
      <c r="A245" s="67" t="s">
        <v>32</v>
      </c>
      <c r="B245" s="36">
        <v>7</v>
      </c>
      <c r="C245" s="36">
        <v>8</v>
      </c>
      <c r="D245" s="36">
        <f t="shared" si="19"/>
        <v>6.4</v>
      </c>
      <c r="E245" s="10"/>
      <c r="F245" s="11"/>
      <c r="H245" s="36">
        <v>2.55</v>
      </c>
      <c r="I245" s="37">
        <v>5</v>
      </c>
      <c r="J245" s="37">
        <v>20</v>
      </c>
      <c r="K245" s="37">
        <v>7</v>
      </c>
    </row>
    <row r="246" spans="1:11" ht="15.75">
      <c r="A246" s="66" t="s">
        <v>65</v>
      </c>
      <c r="B246" s="36">
        <v>7</v>
      </c>
      <c r="C246" s="36">
        <v>8</v>
      </c>
      <c r="D246" s="36">
        <f t="shared" si="19"/>
        <v>6.4</v>
      </c>
      <c r="E246" s="10"/>
      <c r="F246" s="11"/>
      <c r="H246" s="36">
        <v>2.51</v>
      </c>
      <c r="I246" s="37">
        <v>6</v>
      </c>
      <c r="J246" s="37">
        <v>12</v>
      </c>
      <c r="K246" s="37">
        <v>7</v>
      </c>
    </row>
    <row r="247" spans="1:11" ht="15.75">
      <c r="A247" s="66" t="s">
        <v>59</v>
      </c>
      <c r="B247" s="36">
        <v>7</v>
      </c>
      <c r="C247" s="36">
        <v>8</v>
      </c>
      <c r="D247" s="36">
        <f t="shared" si="19"/>
        <v>6.4</v>
      </c>
      <c r="E247" s="10"/>
      <c r="F247" s="11"/>
      <c r="H247" s="36">
        <v>2.46</v>
      </c>
      <c r="I247" s="37">
        <v>5</v>
      </c>
      <c r="J247" s="60">
        <v>17</v>
      </c>
      <c r="K247" s="61">
        <v>8</v>
      </c>
    </row>
    <row r="248" spans="1:11" ht="15.75">
      <c r="A248" s="66" t="s">
        <v>58</v>
      </c>
      <c r="B248" s="36">
        <v>7</v>
      </c>
      <c r="C248" s="36">
        <v>8</v>
      </c>
      <c r="D248" s="36">
        <f t="shared" si="19"/>
        <v>6.4</v>
      </c>
      <c r="E248" s="10"/>
      <c r="F248" s="11"/>
      <c r="H248" s="36">
        <v>2.46</v>
      </c>
      <c r="I248" s="37">
        <v>5</v>
      </c>
      <c r="J248" s="60"/>
      <c r="K248" s="61">
        <v>8</v>
      </c>
    </row>
    <row r="249" spans="1:11" ht="15.75">
      <c r="A249" s="67" t="s">
        <v>33</v>
      </c>
      <c r="B249" s="36">
        <v>6</v>
      </c>
      <c r="C249" s="36">
        <v>7</v>
      </c>
      <c r="D249" s="36">
        <f t="shared" si="19"/>
        <v>5.6</v>
      </c>
      <c r="E249" s="10"/>
      <c r="F249" s="11"/>
      <c r="H249" s="36">
        <v>2.61</v>
      </c>
      <c r="I249" s="37">
        <v>6</v>
      </c>
      <c r="J249" s="37">
        <v>16</v>
      </c>
      <c r="K249" s="37">
        <v>8</v>
      </c>
    </row>
    <row r="250" spans="1:11" ht="15.75">
      <c r="A250" s="66" t="s">
        <v>10</v>
      </c>
      <c r="B250" s="40">
        <v>7</v>
      </c>
      <c r="C250" s="40">
        <v>8</v>
      </c>
      <c r="D250" s="36">
        <f t="shared" si="19"/>
        <v>6.4</v>
      </c>
      <c r="E250" s="10"/>
      <c r="F250" s="13"/>
      <c r="H250" s="36">
        <v>2.56</v>
      </c>
      <c r="I250" s="37">
        <v>5</v>
      </c>
      <c r="J250" s="37">
        <v>11</v>
      </c>
      <c r="K250" s="37">
        <v>7</v>
      </c>
    </row>
    <row r="251" spans="1:11" ht="15.75">
      <c r="A251" s="66" t="s">
        <v>16</v>
      </c>
      <c r="B251" s="36">
        <v>15</v>
      </c>
      <c r="C251" s="36">
        <v>17</v>
      </c>
      <c r="D251" s="36">
        <f t="shared" si="19"/>
        <v>13.6</v>
      </c>
      <c r="E251" s="10"/>
      <c r="F251" s="11"/>
      <c r="H251" s="36">
        <v>7.28</v>
      </c>
      <c r="I251" s="37">
        <v>16</v>
      </c>
      <c r="J251" s="37">
        <v>30</v>
      </c>
      <c r="K251" s="37">
        <v>18</v>
      </c>
    </row>
    <row r="252" spans="1:11" ht="15.75">
      <c r="A252" s="67" t="s">
        <v>101</v>
      </c>
      <c r="B252" s="36">
        <v>21</v>
      </c>
      <c r="C252" s="36">
        <v>23</v>
      </c>
      <c r="D252" s="36">
        <f t="shared" si="19"/>
        <v>18.4</v>
      </c>
      <c r="E252" s="10"/>
      <c r="F252" s="11"/>
      <c r="H252" s="36">
        <v>8.71</v>
      </c>
      <c r="I252" s="37">
        <v>25</v>
      </c>
      <c r="J252" s="37">
        <v>39</v>
      </c>
      <c r="K252" s="37">
        <v>25</v>
      </c>
    </row>
    <row r="253" spans="1:11" ht="15.75">
      <c r="A253" s="66" t="s">
        <v>102</v>
      </c>
      <c r="B253" s="36">
        <v>25</v>
      </c>
      <c r="C253" s="36">
        <v>28</v>
      </c>
      <c r="D253" s="36">
        <f t="shared" si="19"/>
        <v>22.4</v>
      </c>
      <c r="E253" s="10"/>
      <c r="F253" s="11"/>
      <c r="H253" s="36">
        <v>11.3</v>
      </c>
      <c r="I253" s="37">
        <v>30</v>
      </c>
      <c r="J253" s="37">
        <v>44</v>
      </c>
      <c r="K253" s="37">
        <v>37</v>
      </c>
    </row>
    <row r="254" spans="1:11" ht="15.75">
      <c r="A254" s="67" t="s">
        <v>28</v>
      </c>
      <c r="B254" s="40">
        <v>7</v>
      </c>
      <c r="C254" s="40">
        <v>8</v>
      </c>
      <c r="D254" s="36">
        <f t="shared" si="19"/>
        <v>6.4</v>
      </c>
      <c r="E254" s="10"/>
      <c r="F254" s="13"/>
      <c r="H254" s="36">
        <v>2.53</v>
      </c>
      <c r="I254" s="37">
        <v>5</v>
      </c>
      <c r="J254" s="37">
        <v>10</v>
      </c>
      <c r="K254" s="37">
        <v>7</v>
      </c>
    </row>
    <row r="255" spans="1:11" ht="15.75">
      <c r="A255" s="66" t="s">
        <v>77</v>
      </c>
      <c r="B255" s="36">
        <v>21</v>
      </c>
      <c r="C255" s="36">
        <v>23</v>
      </c>
      <c r="D255" s="36">
        <f t="shared" si="19"/>
        <v>18.4</v>
      </c>
      <c r="E255" s="10"/>
      <c r="F255" s="11"/>
      <c r="H255" s="36">
        <v>5.53</v>
      </c>
      <c r="I255" s="37">
        <v>15</v>
      </c>
      <c r="J255" s="37">
        <v>18</v>
      </c>
      <c r="K255" s="37">
        <v>20</v>
      </c>
    </row>
    <row r="256" spans="1:11" ht="15.75">
      <c r="A256" s="66" t="s">
        <v>103</v>
      </c>
      <c r="B256" s="36">
        <v>11</v>
      </c>
      <c r="C256" s="36">
        <v>12</v>
      </c>
      <c r="D256" s="36">
        <f t="shared" si="19"/>
        <v>9.6</v>
      </c>
      <c r="E256" s="10"/>
      <c r="F256" s="11"/>
      <c r="H256" s="36">
        <v>2.83</v>
      </c>
      <c r="I256" s="37">
        <v>10</v>
      </c>
      <c r="J256" s="37">
        <v>16</v>
      </c>
      <c r="K256" s="37">
        <v>18</v>
      </c>
    </row>
    <row r="257" spans="1:11" ht="15.75">
      <c r="A257" s="67" t="s">
        <v>96</v>
      </c>
      <c r="B257" s="36">
        <v>87</v>
      </c>
      <c r="C257" s="36">
        <v>96</v>
      </c>
      <c r="D257" s="36">
        <f t="shared" si="19"/>
        <v>76.8</v>
      </c>
      <c r="E257" s="10"/>
      <c r="F257" s="11"/>
      <c r="H257" s="36">
        <v>20.66</v>
      </c>
      <c r="I257" s="37">
        <v>60</v>
      </c>
      <c r="J257" s="37">
        <v>50</v>
      </c>
      <c r="K257" s="37">
        <v>50</v>
      </c>
    </row>
    <row r="258" spans="1:11" ht="15.75">
      <c r="A258" s="50" t="s">
        <v>115</v>
      </c>
      <c r="B258" s="42">
        <f>SUM(B238:B257)</f>
        <v>292</v>
      </c>
      <c r="C258" s="42">
        <f>SUM(C238:C257)</f>
        <v>327</v>
      </c>
      <c r="D258" s="42">
        <f t="shared" si="19"/>
        <v>261.6</v>
      </c>
      <c r="E258" s="10"/>
      <c r="F258" s="51"/>
      <c r="H258" s="53">
        <f>SUM(H238:H257)</f>
        <v>103.37</v>
      </c>
      <c r="I258" s="54">
        <f>SUM(I238:I257)</f>
        <v>247</v>
      </c>
      <c r="J258" s="54">
        <f>SUM(J238:J257)</f>
        <v>387</v>
      </c>
      <c r="K258" s="54">
        <f>SUM(K238:K257)</f>
        <v>301</v>
      </c>
    </row>
  </sheetData>
  <sheetProtection selectLockedCells="1" selectUnlockedCells="1"/>
  <mergeCells count="24">
    <mergeCell ref="E4:E15"/>
    <mergeCell ref="E18:E23"/>
    <mergeCell ref="E26:E33"/>
    <mergeCell ref="E36:E50"/>
    <mergeCell ref="E54:E57"/>
    <mergeCell ref="E60:E65"/>
    <mergeCell ref="E68:E76"/>
    <mergeCell ref="E79:E87"/>
    <mergeCell ref="E90:E97"/>
    <mergeCell ref="E100:E108"/>
    <mergeCell ref="J101:J102"/>
    <mergeCell ref="E111:E116"/>
    <mergeCell ref="E119:E125"/>
    <mergeCell ref="E128:E133"/>
    <mergeCell ref="E136:E150"/>
    <mergeCell ref="E153:E156"/>
    <mergeCell ref="E160:E179"/>
    <mergeCell ref="E182:E194"/>
    <mergeCell ref="E197:E212"/>
    <mergeCell ref="J207:J208"/>
    <mergeCell ref="E215:E235"/>
    <mergeCell ref="J224:J225"/>
    <mergeCell ref="E238:E258"/>
    <mergeCell ref="J247:J248"/>
  </mergeCells>
  <printOptions/>
  <pageMargins left="0.1701388888888889" right="0.1701388888888889" top="0.1798611111111111" bottom="0.1798611111111111" header="0.5118110236220472" footer="0.5118110236220472"/>
  <pageSetup horizontalDpi="300" verticalDpi="300" orientation="portrait" paperSize="9" scale="66"/>
  <rowBreaks count="2" manualBreakCount="2">
    <brk id="77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ecyran</dc:creator>
  <cp:keywords/>
  <dc:description/>
  <cp:lastModifiedBy/>
  <cp:lastPrinted>2023-11-29T13:09:20Z</cp:lastPrinted>
  <dcterms:created xsi:type="dcterms:W3CDTF">2022-07-27T07:57:24Z</dcterms:created>
  <dcterms:modified xsi:type="dcterms:W3CDTF">2023-11-29T14:01:58Z</dcterms:modified>
  <cp:category/>
  <cp:version/>
  <cp:contentType/>
  <cp:contentStatus/>
  <cp:revision>2</cp:revision>
</cp:coreProperties>
</file>